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C8D454AF-FC06-4CA9-8D88-135C2CD7C8AA}" xr6:coauthVersionLast="47" xr6:coauthVersionMax="47" xr10:uidLastSave="{00000000-0000-0000-0000-000000000000}"/>
  <bookViews>
    <workbookView xWindow="-120" yWindow="-120" windowWidth="29040" windowHeight="15720" xr2:uid="{9C49AAA3-B37B-46B0-B3A4-A43F9C3515C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5" i="1"/>
  <c r="B7" i="1" s="1"/>
  <c r="B4" i="1"/>
  <c r="B11" i="1" l="1"/>
  <c r="D3" i="1" s="1"/>
  <c r="D7" i="1"/>
  <c r="B9" i="1"/>
  <c r="B10" i="1" s="1"/>
  <c r="D9" i="1"/>
  <c r="D11" i="1" l="1"/>
  <c r="B12" i="1"/>
  <c r="D2" i="1" l="1"/>
  <c r="D4" i="1" s="1"/>
  <c r="D10" i="1" s="1"/>
  <c r="D12" i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Coletti</author>
  </authors>
  <commentList>
    <comment ref="B3" authorId="0" shapeId="0" xr:uid="{11430205-339E-4A77-91D6-2C4773233A11}">
      <text>
        <r>
          <rPr>
            <b/>
            <sz val="9"/>
            <color indexed="81"/>
            <rFont val="Tahoma"/>
            <family val="2"/>
          </rPr>
          <t>Paolo Coletti:</t>
        </r>
        <r>
          <rPr>
            <sz val="9"/>
            <color indexed="81"/>
            <rFont val="Tahoma"/>
            <family val="2"/>
          </rPr>
          <t xml:space="preserve">
è assolutamente irrilevante cosa metti qui! Ci sta solo per farti capire il calcolo</t>
        </r>
      </text>
    </comment>
    <comment ref="B5" authorId="0" shapeId="0" xr:uid="{73E38C74-684B-4542-BC98-196CFB84814A}">
      <text>
        <r>
          <rPr>
            <b/>
            <sz val="9"/>
            <color indexed="81"/>
            <rFont val="Tahoma"/>
            <family val="2"/>
          </rPr>
          <t>Paolo Coletti:</t>
        </r>
        <r>
          <rPr>
            <sz val="9"/>
            <color indexed="81"/>
            <rFont val="Tahoma"/>
            <family val="2"/>
          </rPr>
          <t xml:space="preserve">
quante azioni nuove rispetto alle azioni vecchie. Es. Se raddoppiano mettere 1/1, mettere numero negativo in caso di raggruppamento, es. -1/10 se 10 azioni diventano 1</t>
        </r>
      </text>
    </comment>
    <comment ref="B9" authorId="0" shapeId="0" xr:uid="{C68F85E1-3F30-474E-A7AA-B9EB12DF0D97}">
      <text>
        <r>
          <rPr>
            <b/>
            <sz val="9"/>
            <color indexed="81"/>
            <rFont val="Tahoma"/>
            <family val="2"/>
          </rPr>
          <t>Paolo Coletti:</t>
        </r>
        <r>
          <rPr>
            <sz val="9"/>
            <color indexed="81"/>
            <rFont val="Tahoma"/>
            <family val="2"/>
          </rPr>
          <t xml:space="preserve">
qui andrebbero TOLTI I 19 milioni di costi!</t>
        </r>
      </text>
    </comment>
  </commentList>
</comments>
</file>

<file path=xl/sharedStrings.xml><?xml version="1.0" encoding="utf-8"?>
<sst xmlns="http://schemas.openxmlformats.org/spreadsheetml/2006/main" count="19" uniqueCount="19">
  <si>
    <t>Prezzo prima</t>
  </si>
  <si>
    <t>Numero azioni</t>
  </si>
  <si>
    <t>Azioni nuove</t>
  </si>
  <si>
    <t>Capitalizzazione</t>
  </si>
  <si>
    <t>Nuove azioni</t>
  </si>
  <si>
    <t>Incasso</t>
  </si>
  <si>
    <t>Capitalizzazione nuova</t>
  </si>
  <si>
    <t>Rapporto</t>
  </si>
  <si>
    <t>Nuovo prezzo teorico</t>
  </si>
  <si>
    <t>Prezzo esercizio</t>
  </si>
  <si>
    <t>Valore diritto</t>
  </si>
  <si>
    <t>Azioni proprie</t>
  </si>
  <si>
    <t>Succede ora</t>
  </si>
  <si>
    <t>Succederà nel 2026</t>
  </si>
  <si>
    <t>ATTENZIONE: RISPETTO AL VIDEO NON VIENE DATO 1 DIRITTO OGNI NUOVA AZIONE DATA</t>
  </si>
  <si>
    <t>BENSI' 1 DIRITTO OGNI VECCHIA AZIONE DATA E QUINDI QUESTO VALORE QUI SOPRA</t>
  </si>
  <si>
    <t>VA ANCHE LUI MOLTIPLICATO PER 9/10 IN QUANTO DA' DIRITTO A 9/10 DI AZIONE NUOVA</t>
  </si>
  <si>
    <t>&lt;-- INSERIRE QUI LA PREVISIONE DI PREZZO DATA DALLA</t>
  </si>
  <si>
    <t>PROPRIA PALLA DI CRISTALLO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</si>
</sst>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\ ???/???"/>
    <numFmt numFmtId="166" formatCode="0.0"/>
    <numFmt numFmtId="174" formatCode="0.000000000"/>
  </numFmts>
  <fonts count="5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0" fontId="0" fillId="4" borderId="0" xfId="0" applyFill="1"/>
    <xf numFmtId="166" fontId="0" fillId="0" borderId="0" xfId="0" applyNumberFormat="1"/>
    <xf numFmtId="1" fontId="0" fillId="0" borderId="0" xfId="0" applyNumberFormat="1"/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174" fontId="0" fillId="3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8BC3-DE31-4344-A942-353C5B6E73C6}">
  <dimension ref="A1:E17"/>
  <sheetViews>
    <sheetView tabSelected="1" zoomScale="210" zoomScaleNormal="210" workbookViewId="0">
      <selection activeCell="E2" sqref="E2:E3"/>
    </sheetView>
  </sheetViews>
  <sheetFormatPr defaultRowHeight="15" x14ac:dyDescent="0.25"/>
  <cols>
    <col min="1" max="1" width="21.5703125" style="8" bestFit="1" customWidth="1"/>
    <col min="2" max="2" width="17.140625" customWidth="1"/>
    <col min="3" max="3" width="6.7109375" customWidth="1"/>
    <col min="4" max="4" width="18.42578125" bestFit="1" customWidth="1"/>
  </cols>
  <sheetData>
    <row r="1" spans="1:5" s="7" customFormat="1" x14ac:dyDescent="0.25">
      <c r="B1" s="7" t="s">
        <v>12</v>
      </c>
      <c r="D1" s="7" t="s">
        <v>13</v>
      </c>
    </row>
    <row r="2" spans="1:5" x14ac:dyDescent="0.25">
      <c r="A2" s="8" t="s">
        <v>0</v>
      </c>
      <c r="B2" s="1">
        <v>4.9844999999999997</v>
      </c>
      <c r="D2" s="2">
        <f>B12</f>
        <v>3.866593735128494</v>
      </c>
      <c r="E2" s="7" t="s">
        <v>17</v>
      </c>
    </row>
    <row r="3" spans="1:5" x14ac:dyDescent="0.25">
      <c r="A3" s="9" t="s">
        <v>1</v>
      </c>
      <c r="B3" s="2">
        <v>169965136</v>
      </c>
      <c r="D3" s="6">
        <f>B11</f>
        <v>322384553</v>
      </c>
      <c r="E3" s="7" t="s">
        <v>18</v>
      </c>
    </row>
    <row r="4" spans="1:5" x14ac:dyDescent="0.25">
      <c r="A4" s="9" t="s">
        <v>3</v>
      </c>
      <c r="B4">
        <f>B3*B2</f>
        <v>847191220.39199996</v>
      </c>
      <c r="D4">
        <f>D3*D2</f>
        <v>1246530092.9319999</v>
      </c>
    </row>
    <row r="5" spans="1:5" x14ac:dyDescent="0.25">
      <c r="A5" s="9" t="s">
        <v>7</v>
      </c>
      <c r="B5" s="3">
        <f>9/10</f>
        <v>0.9</v>
      </c>
    </row>
    <row r="6" spans="1:5" x14ac:dyDescent="0.25">
      <c r="A6" s="9" t="s">
        <v>11</v>
      </c>
      <c r="B6" s="2">
        <v>610228</v>
      </c>
      <c r="D6">
        <v>610228</v>
      </c>
    </row>
    <row r="7" spans="1:5" x14ac:dyDescent="0.25">
      <c r="A7" s="8" t="s">
        <v>4</v>
      </c>
      <c r="B7" s="5">
        <f>(B3-B6)*B5</f>
        <v>152419417.20000002</v>
      </c>
      <c r="D7">
        <f>ROUNDDOWN(ROUNDDOWN(B7,0)*5/34,0)</f>
        <v>22414620</v>
      </c>
    </row>
    <row r="8" spans="1:5" x14ac:dyDescent="0.25">
      <c r="A8" s="8" t="s">
        <v>9</v>
      </c>
      <c r="B8" s="2">
        <v>2.62</v>
      </c>
      <c r="D8">
        <v>4.4400000000000004</v>
      </c>
    </row>
    <row r="9" spans="1:5" x14ac:dyDescent="0.25">
      <c r="A9" s="8" t="s">
        <v>5</v>
      </c>
      <c r="B9">
        <f>B8*ROUNDDOWN(B7,0)</f>
        <v>399338872.54000002</v>
      </c>
      <c r="D9" s="5">
        <f>D8*D7</f>
        <v>99520912.800000012</v>
      </c>
    </row>
    <row r="10" spans="1:5" x14ac:dyDescent="0.25">
      <c r="A10" s="8" t="s">
        <v>6</v>
      </c>
      <c r="B10">
        <f>B4+B9</f>
        <v>1246530092.9319999</v>
      </c>
      <c r="D10">
        <f>D4+D9</f>
        <v>1346051005.7319999</v>
      </c>
    </row>
    <row r="11" spans="1:5" x14ac:dyDescent="0.25">
      <c r="A11" s="8" t="s">
        <v>2</v>
      </c>
      <c r="B11" s="6">
        <f>B3+ROUNDDOWN(B7,0)</f>
        <v>322384553</v>
      </c>
      <c r="D11">
        <f>D3+D7</f>
        <v>344799173</v>
      </c>
    </row>
    <row r="12" spans="1:5" x14ac:dyDescent="0.25">
      <c r="A12" s="8" t="s">
        <v>8</v>
      </c>
      <c r="B12" s="4">
        <f>B10/B11</f>
        <v>3.866593735128494</v>
      </c>
      <c r="D12">
        <f>D10/D11</f>
        <v>3.9038695888403416</v>
      </c>
    </row>
    <row r="13" spans="1:5" x14ac:dyDescent="0.25">
      <c r="A13" s="8" t="s">
        <v>10</v>
      </c>
      <c r="B13" s="10">
        <f>B5*(B12-B8)</f>
        <v>1.1219343616156445</v>
      </c>
      <c r="D13">
        <f>D12-D8</f>
        <v>-0.53613041115965876</v>
      </c>
    </row>
    <row r="15" spans="1:5" x14ac:dyDescent="0.25">
      <c r="B15" s="7" t="s">
        <v>14</v>
      </c>
    </row>
    <row r="16" spans="1:5" x14ac:dyDescent="0.25">
      <c r="B16" s="7" t="s">
        <v>15</v>
      </c>
    </row>
    <row r="17" spans="2:2" x14ac:dyDescent="0.25">
      <c r="B17" s="7" t="s">
        <v>16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Coletti Paolo</dc:creator>
  <cp:lastModifiedBy>Coletti Paolo</cp:lastModifiedBy>
  <dcterms:created xsi:type="dcterms:W3CDTF">2024-06-24T13:47:23Z</dcterms:created>
  <dcterms:modified xsi:type="dcterms:W3CDTF">2024-06-26T18:09:09Z</dcterms:modified>
</cp:coreProperties>
</file>