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5180" windowHeight="11640" activeTab="5"/>
  </bookViews>
  <sheets>
    <sheet name="Datalist" sheetId="17" r:id="rId1"/>
    <sheet name="Chart1" sheetId="18" r:id="rId2"/>
    <sheet name="Sheet1" sheetId="15" r:id="rId3"/>
    <sheet name="Sheet5" sheetId="7" r:id="rId4"/>
    <sheet name="Sheet6" sheetId="16" r:id="rId5"/>
    <sheet name="First" sheetId="1" r:id="rId6"/>
    <sheet name="Sheet2" sheetId="19" r:id="rId7"/>
  </sheets>
  <definedNames>
    <definedName name="_xlnm.Print_Area" localSheetId="2">Sheet1!$1:$5</definedName>
    <definedName name="tab" localSheetId="6">Sheet2!$A$1:$F$20</definedName>
  </definedNames>
  <calcPr calcId="125725"/>
</workbook>
</file>

<file path=xl/calcChain.xml><?xml version="1.0" encoding="utf-8"?>
<calcChain xmlns="http://schemas.openxmlformats.org/spreadsheetml/2006/main">
  <c r="D7" i="16"/>
  <c r="C4" i="7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3"/>
  <c r="A27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3"/>
  <c r="H3" i="15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2"/>
  <c r="B27" i="7" l="1"/>
  <c r="D3" s="1"/>
  <c r="D7" l="1"/>
  <c r="D15"/>
  <c r="D19"/>
  <c r="D23"/>
  <c r="D4"/>
  <c r="D14"/>
  <c r="D5"/>
  <c r="D9"/>
  <c r="D13"/>
  <c r="D17"/>
  <c r="D21"/>
  <c r="D25"/>
  <c r="D6"/>
  <c r="D12"/>
  <c r="D16"/>
  <c r="D20"/>
  <c r="D24"/>
  <c r="D10"/>
  <c r="D11"/>
  <c r="D8"/>
  <c r="D18"/>
  <c r="D22"/>
</calcChain>
</file>

<file path=xl/connections.xml><?xml version="1.0" encoding="utf-8"?>
<connections xmlns="http://schemas.openxmlformats.org/spreadsheetml/2006/main">
  <connection id="1" name="tab" type="6" refreshedVersion="3" background="1" saveData="1">
    <textPr codePage="850" sourceFile="C:\Users\Paolo\Desktop\solution21\tab.txt" decimal="," thousands=".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<sst xmlns="http://schemas.openxmlformats.org/spreadsheetml/2006/main" count="104" uniqueCount="76">
  <si>
    <t>ID</t>
  </si>
  <si>
    <t>Language</t>
  </si>
  <si>
    <t>Year</t>
  </si>
  <si>
    <t>Course</t>
  </si>
  <si>
    <t>Stat A</t>
  </si>
  <si>
    <t>Acc. A</t>
  </si>
  <si>
    <t>German</t>
  </si>
  <si>
    <t>Italian</t>
  </si>
  <si>
    <t>Other</t>
  </si>
  <si>
    <t>Eng</t>
  </si>
  <si>
    <t>Agr</t>
  </si>
  <si>
    <t>Polito</t>
  </si>
  <si>
    <t>IIS</t>
  </si>
  <si>
    <t>x</t>
  </si>
  <si>
    <t>start</t>
  </si>
  <si>
    <t>Flow</t>
  </si>
  <si>
    <t>Rate</t>
  </si>
  <si>
    <t>NPV</t>
  </si>
  <si>
    <t>x by …</t>
  </si>
  <si>
    <t>Student data</t>
  </si>
  <si>
    <t>Product</t>
  </si>
  <si>
    <t>Weight</t>
  </si>
  <si>
    <t>Cost</t>
  </si>
  <si>
    <t>XMQLK</t>
  </si>
  <si>
    <t>KADFH</t>
  </si>
  <si>
    <t>QMVHO</t>
  </si>
  <si>
    <t>YQJXF</t>
  </si>
  <si>
    <t>TIGRG</t>
  </si>
  <si>
    <t>TWREE</t>
  </si>
  <si>
    <t>SWDTS</t>
  </si>
  <si>
    <t>CJKTB</t>
  </si>
  <si>
    <t>WCLSS</t>
  </si>
  <si>
    <t>WVBUM</t>
  </si>
  <si>
    <t>IVWWT</t>
  </si>
  <si>
    <t>SBXHT</t>
  </si>
  <si>
    <t>HTAWX</t>
  </si>
  <si>
    <t>JTNPG</t>
  </si>
  <si>
    <t>GLOBH</t>
  </si>
  <si>
    <t>CGFPD</t>
  </si>
  <si>
    <t>UJVNF</t>
  </si>
  <si>
    <t>AKJBQ</t>
  </si>
  <si>
    <t>EIBBH</t>
  </si>
  <si>
    <t>KMDVO</t>
  </si>
  <si>
    <t>VHQQT</t>
  </si>
  <si>
    <t>BFIBW</t>
  </si>
  <si>
    <t>QHKQO</t>
  </si>
  <si>
    <t>LXUDM</t>
  </si>
  <si>
    <t>XHJMF</t>
  </si>
  <si>
    <t>EIWEW</t>
  </si>
  <si>
    <t>ADRJV</t>
  </si>
  <si>
    <t>RCTWU</t>
  </si>
  <si>
    <t>XCECY</t>
  </si>
  <si>
    <t>THFQD</t>
  </si>
  <si>
    <t>TRXCF</t>
  </si>
  <si>
    <t>XJATF</t>
  </si>
  <si>
    <t>FGNUD</t>
  </si>
  <si>
    <t>CPJNQ</t>
  </si>
  <si>
    <t>ALVEG</t>
  </si>
  <si>
    <t>VNQJA</t>
  </si>
  <si>
    <t>UWDNH</t>
  </si>
  <si>
    <t>NFMUL</t>
  </si>
  <si>
    <t>VVISZ</t>
  </si>
  <si>
    <t>OHYQS</t>
  </si>
  <si>
    <t>Data</t>
  </si>
  <si>
    <t>A</t>
  </si>
  <si>
    <t>B</t>
  </si>
  <si>
    <t>A2</t>
  </si>
  <si>
    <t>B2</t>
  </si>
  <si>
    <t>A3</t>
  </si>
  <si>
    <t>B3</t>
  </si>
  <si>
    <t>buy date</t>
  </si>
  <si>
    <t>sell date</t>
  </si>
  <si>
    <t>coupon</t>
  </si>
  <si>
    <t>frequency</t>
  </si>
  <si>
    <t>sell price</t>
  </si>
  <si>
    <t>price for 5%</t>
  </si>
</sst>
</file>

<file path=xl/styles.xml><?xml version="1.0" encoding="utf-8"?>
<styleSheet xmlns="http://schemas.openxmlformats.org/spreadsheetml/2006/main">
  <numFmts count="3">
    <numFmt numFmtId="164" formatCode="0;[Red]0"/>
    <numFmt numFmtId="165" formatCode="0.0000"/>
    <numFmt numFmtId="166" formatCode="&quot;€&quot;\ #,##0.00"/>
  </numFmts>
  <fonts count="6">
    <font>
      <sz val="10"/>
      <name val="Arial"/>
    </font>
    <font>
      <sz val="8"/>
      <name val="Arial"/>
      <family val="2"/>
    </font>
    <font>
      <sz val="14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2" fillId="0" borderId="0" xfId="0" applyFont="1"/>
    <xf numFmtId="165" fontId="4" fillId="0" borderId="0" xfId="0" applyNumberFormat="1" applyFont="1"/>
    <xf numFmtId="165" fontId="4" fillId="0" borderId="0" xfId="0" applyNumberFormat="1" applyFont="1" applyBorder="1"/>
    <xf numFmtId="10" fontId="0" fillId="0" borderId="0" xfId="0" applyNumberFormat="1"/>
    <xf numFmtId="0" fontId="5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166" fontId="0" fillId="0" borderId="0" xfId="0" applyNumberFormat="1"/>
    <xf numFmtId="14" fontId="0" fillId="0" borderId="0" xfId="0" applyNumberFormat="1"/>
    <xf numFmtId="14" fontId="5" fillId="2" borderId="1" xfId="0" applyNumberFormat="1" applyFont="1" applyFill="1" applyBorder="1" applyAlignment="1">
      <alignment horizontal="center"/>
    </xf>
    <xf numFmtId="14" fontId="0" fillId="2" borderId="1" xfId="0" applyNumberFormat="1" applyFill="1" applyBorder="1"/>
    <xf numFmtId="165" fontId="4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center" textRotation="45"/>
    </xf>
    <xf numFmtId="49" fontId="4" fillId="0" borderId="0" xfId="0" applyNumberFormat="1" applyFont="1" applyAlignment="1">
      <alignment horizontal="center" vertical="center" textRotation="45"/>
    </xf>
    <xf numFmtId="0" fontId="0" fillId="0" borderId="0" xfId="0" applyAlignment="1">
      <alignment vertical="center" textRotation="45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Sheet1!$H$1</c:f>
              <c:strCache>
                <c:ptCount val="1"/>
                <c:pt idx="0">
                  <c:v>NPV</c:v>
                </c:pt>
              </c:strCache>
            </c:strRef>
          </c:tx>
          <c:marker>
            <c:symbol val="none"/>
          </c:marker>
          <c:xVal>
            <c:numRef>
              <c:f>Sheet1!$G$2:$G$51</c:f>
              <c:numCache>
                <c:formatCode>0.00%</c:formatCode>
                <c:ptCount val="5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3.4000000000000002E-2</c:v>
                </c:pt>
                <c:pt idx="34">
                  <c:v>3.5000000000000003E-2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3.7999999999999999E-2</c:v>
                </c:pt>
                <c:pt idx="38">
                  <c:v>3.9E-2</c:v>
                </c:pt>
                <c:pt idx="39">
                  <c:v>0.04</c:v>
                </c:pt>
                <c:pt idx="40">
                  <c:v>4.1000000000000002E-2</c:v>
                </c:pt>
                <c:pt idx="41">
                  <c:v>4.2000000000000003E-2</c:v>
                </c:pt>
                <c:pt idx="42">
                  <c:v>4.2999999999999997E-2</c:v>
                </c:pt>
                <c:pt idx="43">
                  <c:v>4.3999999999999997E-2</c:v>
                </c:pt>
                <c:pt idx="44">
                  <c:v>4.4999999999999998E-2</c:v>
                </c:pt>
                <c:pt idx="45">
                  <c:v>4.5999999999999999E-2</c:v>
                </c:pt>
                <c:pt idx="46">
                  <c:v>4.7E-2</c:v>
                </c:pt>
                <c:pt idx="47">
                  <c:v>4.8000000000000001E-2</c:v>
                </c:pt>
                <c:pt idx="48">
                  <c:v>4.9000000000000002E-2</c:v>
                </c:pt>
                <c:pt idx="49">
                  <c:v>0.05</c:v>
                </c:pt>
              </c:numCache>
            </c:numRef>
          </c:xVal>
          <c:yVal>
            <c:numRef>
              <c:f>Sheet1!$H$2:$H$51</c:f>
              <c:numCache>
                <c:formatCode>General</c:formatCode>
                <c:ptCount val="50"/>
                <c:pt idx="0">
                  <c:v>-29.188579099679238</c:v>
                </c:pt>
                <c:pt idx="1">
                  <c:v>-28.378423804552398</c:v>
                </c:pt>
                <c:pt idx="2">
                  <c:v>-27.569530848634692</c:v>
                </c:pt>
                <c:pt idx="3">
                  <c:v>-26.761896977659255</c:v>
                </c:pt>
                <c:pt idx="4">
                  <c:v>-25.955518949025077</c:v>
                </c:pt>
                <c:pt idx="5">
                  <c:v>-25.150393531740917</c:v>
                </c:pt>
                <c:pt idx="6">
                  <c:v>-24.346517506374262</c:v>
                </c:pt>
                <c:pt idx="7">
                  <c:v>-23.543887664996639</c:v>
                </c:pt>
                <c:pt idx="8">
                  <c:v>-22.742500811134761</c:v>
                </c:pt>
                <c:pt idx="9">
                  <c:v>-21.942353759712994</c:v>
                </c:pt>
                <c:pt idx="10">
                  <c:v>-21.143443337007113</c:v>
                </c:pt>
                <c:pt idx="11">
                  <c:v>-20.345766380585054</c:v>
                </c:pt>
                <c:pt idx="12">
                  <c:v>-19.549319739264114</c:v>
                </c:pt>
                <c:pt idx="13">
                  <c:v>-18.754100273053311</c:v>
                </c:pt>
                <c:pt idx="14">
                  <c:v>-17.960104853105399</c:v>
                </c:pt>
                <c:pt idx="15">
                  <c:v>-17.167330361665499</c:v>
                </c:pt>
                <c:pt idx="16">
                  <c:v>-16.375773692022236</c:v>
                </c:pt>
                <c:pt idx="17">
                  <c:v>-15.585431748454361</c:v>
                </c:pt>
                <c:pt idx="18">
                  <c:v>-14.796301446185772</c:v>
                </c:pt>
                <c:pt idx="19">
                  <c:v>-14.008379711330782</c:v>
                </c:pt>
                <c:pt idx="20">
                  <c:v>-13.221663480849216</c:v>
                </c:pt>
                <c:pt idx="21">
                  <c:v>-12.436149702494198</c:v>
                </c:pt>
                <c:pt idx="22">
                  <c:v>-11.651835334768627</c:v>
                </c:pt>
                <c:pt idx="23">
                  <c:v>-10.86871734686914</c:v>
                </c:pt>
                <c:pt idx="24">
                  <c:v>-10.086792718644269</c:v>
                </c:pt>
                <c:pt idx="25">
                  <c:v>-9.3060584405439926</c:v>
                </c:pt>
                <c:pt idx="26">
                  <c:v>-8.5265115135725082</c:v>
                </c:pt>
                <c:pt idx="27">
                  <c:v>-7.7481489492412763</c:v>
                </c:pt>
                <c:pt idx="28">
                  <c:v>-6.970967769521593</c:v>
                </c:pt>
                <c:pt idx="29">
                  <c:v>-6.1949650067954067</c:v>
                </c:pt>
                <c:pt idx="30">
                  <c:v>-5.4201377038170904</c:v>
                </c:pt>
                <c:pt idx="31">
                  <c:v>-4.6464829136537844</c:v>
                </c:pt>
                <c:pt idx="32">
                  <c:v>-3.8739976996518379</c:v>
                </c:pt>
                <c:pt idx="33">
                  <c:v>-3.1026791353827505</c:v>
                </c:pt>
                <c:pt idx="34">
                  <c:v>-2.3325243046042985</c:v>
                </c:pt>
                <c:pt idx="35">
                  <c:v>-1.5635303012079547</c:v>
                </c:pt>
                <c:pt idx="36">
                  <c:v>-0.79569422917892751</c:v>
                </c:pt>
                <c:pt idx="37">
                  <c:v>-2.9013202549876382E-2</c:v>
                </c:pt>
                <c:pt idx="38">
                  <c:v>0.73651565464332691</c:v>
                </c:pt>
                <c:pt idx="39">
                  <c:v>1.5008952084060425</c:v>
                </c:pt>
                <c:pt idx="40">
                  <c:v>2.264128314830721</c:v>
                </c:pt>
                <c:pt idx="41">
                  <c:v>3.0262178201389887</c:v>
                </c:pt>
                <c:pt idx="42">
                  <c:v>3.7871665607238043</c:v>
                </c:pt>
                <c:pt idx="43">
                  <c:v>4.5469773631954524</c:v>
                </c:pt>
                <c:pt idx="44">
                  <c:v>5.3056530444264638</c:v>
                </c:pt>
                <c:pt idx="45">
                  <c:v>6.0631964115870005</c:v>
                </c:pt>
                <c:pt idx="46">
                  <c:v>6.8196102621972727</c:v>
                </c:pt>
                <c:pt idx="47">
                  <c:v>7.5748973841635632</c:v>
                </c:pt>
                <c:pt idx="48">
                  <c:v>8.3290605558188702</c:v>
                </c:pt>
                <c:pt idx="49">
                  <c:v>9.0821025459745215</c:v>
                </c:pt>
              </c:numCache>
            </c:numRef>
          </c:yVal>
        </c:ser>
        <c:axId val="82477824"/>
        <c:axId val="82479360"/>
      </c:scatterChart>
      <c:valAx>
        <c:axId val="82477824"/>
        <c:scaling>
          <c:orientation val="minMax"/>
        </c:scaling>
        <c:delete val="1"/>
        <c:axPos val="b"/>
        <c:numFmt formatCode="0.00%" sourceLinked="1"/>
        <c:tickLblPos val="none"/>
        <c:crossAx val="82479360"/>
        <c:crosses val="autoZero"/>
        <c:crossBetween val="midCat"/>
      </c:valAx>
      <c:valAx>
        <c:axId val="82479360"/>
        <c:scaling>
          <c:orientation val="minMax"/>
        </c:scaling>
        <c:axPos val="l"/>
        <c:majorGridlines/>
        <c:numFmt formatCode="General" sourceLinked="1"/>
        <c:tickLblPos val="nextTo"/>
        <c:crossAx val="82477824"/>
        <c:crosses val="autoZero"/>
        <c:crossBetween val="midCat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First!$C$2</c:f>
              <c:strCache>
                <c:ptCount val="1"/>
                <c:pt idx="0">
                  <c:v>Year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First!$D$3:$D$19</c:f>
              <c:strCache>
                <c:ptCount val="17"/>
                <c:pt idx="0">
                  <c:v>Eng</c:v>
                </c:pt>
                <c:pt idx="1">
                  <c:v>Eng</c:v>
                </c:pt>
                <c:pt idx="2">
                  <c:v>Polito</c:v>
                </c:pt>
                <c:pt idx="3">
                  <c:v>Eng</c:v>
                </c:pt>
                <c:pt idx="4">
                  <c:v>Agr</c:v>
                </c:pt>
                <c:pt idx="5">
                  <c:v>Polito</c:v>
                </c:pt>
                <c:pt idx="6">
                  <c:v>Eng</c:v>
                </c:pt>
                <c:pt idx="7">
                  <c:v>Eng</c:v>
                </c:pt>
                <c:pt idx="8">
                  <c:v>Polito</c:v>
                </c:pt>
                <c:pt idx="9">
                  <c:v>Polito</c:v>
                </c:pt>
                <c:pt idx="10">
                  <c:v>Agr</c:v>
                </c:pt>
                <c:pt idx="11">
                  <c:v>Agr</c:v>
                </c:pt>
                <c:pt idx="12">
                  <c:v>Eng</c:v>
                </c:pt>
                <c:pt idx="13">
                  <c:v>Polito</c:v>
                </c:pt>
                <c:pt idx="14">
                  <c:v>Eng</c:v>
                </c:pt>
                <c:pt idx="15">
                  <c:v>Polito</c:v>
                </c:pt>
                <c:pt idx="16">
                  <c:v>Agr</c:v>
                </c:pt>
              </c:strCache>
            </c:strRef>
          </c:cat>
          <c:val>
            <c:numRef>
              <c:f>First!$C$3:$C$19</c:f>
              <c:numCache>
                <c:formatCode>0;[Red]0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</c:numCache>
            </c:numRef>
          </c:val>
        </c:ser>
        <c:gapWidth val="149"/>
        <c:axId val="46128512"/>
        <c:axId val="46135168"/>
      </c:barChart>
      <c:catAx>
        <c:axId val="46128512"/>
        <c:scaling>
          <c:orientation val="minMax"/>
        </c:scaling>
        <c:axPos val="b"/>
        <c:tickLblPos val="nextTo"/>
        <c:crossAx val="46135168"/>
        <c:crosses val="autoZero"/>
        <c:auto val="1"/>
        <c:lblAlgn val="ctr"/>
        <c:lblOffset val="100"/>
      </c:catAx>
      <c:valAx>
        <c:axId val="46135168"/>
        <c:scaling>
          <c:orientation val="minMax"/>
          <c:max val="3"/>
        </c:scaling>
        <c:axPos val="l"/>
        <c:majorGridlines/>
        <c:numFmt formatCode="0.0;[Red]0.0" sourceLinked="0"/>
        <c:tickLblPos val="nextTo"/>
        <c:crossAx val="46128512"/>
        <c:crosses val="autoZero"/>
        <c:crossBetween val="between"/>
        <c:majorUnit val="0.5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393" cy="60819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564173</xdr:colOff>
      <xdr:row>1</xdr:row>
      <xdr:rowOff>234461</xdr:rowOff>
    </xdr:from>
    <xdr:to>
      <xdr:col>12</xdr:col>
      <xdr:colOff>483576</xdr:colOff>
      <xdr:row>15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ab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1"/>
  <sheetViews>
    <sheetView zoomScale="140" zoomScaleNormal="140" workbookViewId="0">
      <selection activeCell="F9" sqref="F9"/>
    </sheetView>
  </sheetViews>
  <sheetFormatPr defaultRowHeight="12.75"/>
  <cols>
    <col min="3" max="3" width="9.140625" style="10"/>
  </cols>
  <sheetData>
    <row r="1" spans="1:3">
      <c r="A1" t="s">
        <v>20</v>
      </c>
      <c r="B1" t="s">
        <v>21</v>
      </c>
      <c r="C1" s="10" t="s">
        <v>22</v>
      </c>
    </row>
    <row r="2" spans="1:3">
      <c r="A2" t="s">
        <v>23</v>
      </c>
      <c r="B2">
        <v>3</v>
      </c>
      <c r="C2" s="10">
        <v>1.98</v>
      </c>
    </row>
    <row r="3" spans="1:3">
      <c r="A3" t="s">
        <v>24</v>
      </c>
      <c r="B3">
        <v>1</v>
      </c>
      <c r="C3" s="10">
        <v>18.12</v>
      </c>
    </row>
    <row r="4" spans="1:3">
      <c r="A4" t="s">
        <v>25</v>
      </c>
      <c r="B4">
        <v>2</v>
      </c>
      <c r="C4" s="10">
        <v>9.5399999999999991</v>
      </c>
    </row>
    <row r="5" spans="1:3">
      <c r="A5" t="s">
        <v>26</v>
      </c>
      <c r="B5">
        <v>9</v>
      </c>
      <c r="C5" s="10">
        <v>5.08</v>
      </c>
    </row>
    <row r="6" spans="1:3">
      <c r="A6" t="s">
        <v>27</v>
      </c>
      <c r="B6">
        <v>6</v>
      </c>
      <c r="C6" s="10">
        <v>17.84</v>
      </c>
    </row>
    <row r="7" spans="1:3">
      <c r="A7" t="s">
        <v>28</v>
      </c>
      <c r="B7">
        <v>2</v>
      </c>
      <c r="C7" s="10">
        <v>9.83</v>
      </c>
    </row>
    <row r="8" spans="1:3">
      <c r="A8" t="s">
        <v>29</v>
      </c>
      <c r="B8">
        <v>19</v>
      </c>
      <c r="C8" s="10">
        <v>17.11</v>
      </c>
    </row>
    <row r="9" spans="1:3">
      <c r="A9" t="s">
        <v>30</v>
      </c>
      <c r="B9">
        <v>13</v>
      </c>
      <c r="C9" s="10">
        <v>12.85</v>
      </c>
    </row>
    <row r="10" spans="1:3">
      <c r="A10" t="s">
        <v>31</v>
      </c>
      <c r="B10">
        <v>14</v>
      </c>
      <c r="C10" s="10">
        <v>7.75</v>
      </c>
    </row>
    <row r="11" spans="1:3">
      <c r="A11" t="s">
        <v>32</v>
      </c>
      <c r="B11">
        <v>15</v>
      </c>
      <c r="C11" s="10">
        <v>11.63</v>
      </c>
    </row>
    <row r="12" spans="1:3">
      <c r="A12" t="s">
        <v>33</v>
      </c>
      <c r="B12">
        <v>8</v>
      </c>
      <c r="C12" s="10">
        <v>15.58</v>
      </c>
    </row>
    <row r="13" spans="1:3">
      <c r="A13" t="s">
        <v>34</v>
      </c>
      <c r="B13">
        <v>2</v>
      </c>
      <c r="C13" s="10">
        <v>0.87</v>
      </c>
    </row>
    <row r="14" spans="1:3">
      <c r="A14" t="s">
        <v>35</v>
      </c>
      <c r="B14">
        <v>5</v>
      </c>
      <c r="C14" s="10">
        <v>2.27</v>
      </c>
    </row>
    <row r="15" spans="1:3">
      <c r="A15" t="s">
        <v>36</v>
      </c>
      <c r="B15">
        <v>8</v>
      </c>
      <c r="C15" s="10">
        <v>10.77</v>
      </c>
    </row>
    <row r="16" spans="1:3">
      <c r="A16" t="s">
        <v>37</v>
      </c>
      <c r="B16">
        <v>10</v>
      </c>
      <c r="C16" s="10">
        <v>2.66</v>
      </c>
    </row>
    <row r="17" spans="1:3">
      <c r="A17" t="s">
        <v>38</v>
      </c>
      <c r="B17">
        <v>10</v>
      </c>
      <c r="C17" s="10">
        <v>14.05</v>
      </c>
    </row>
    <row r="18" spans="1:3">
      <c r="A18" t="s">
        <v>39</v>
      </c>
      <c r="B18">
        <v>9</v>
      </c>
      <c r="C18" s="10">
        <v>18.52</v>
      </c>
    </row>
    <row r="19" spans="1:3">
      <c r="A19" t="s">
        <v>40</v>
      </c>
      <c r="B19">
        <v>5</v>
      </c>
      <c r="C19" s="10">
        <v>5.07</v>
      </c>
    </row>
    <row r="20" spans="1:3">
      <c r="A20" t="s">
        <v>41</v>
      </c>
      <c r="B20">
        <v>15</v>
      </c>
      <c r="C20" s="10">
        <v>17.809999999999999</v>
      </c>
    </row>
    <row r="21" spans="1:3">
      <c r="A21" t="s">
        <v>42</v>
      </c>
      <c r="B21">
        <v>13</v>
      </c>
      <c r="C21" s="10">
        <v>7.09</v>
      </c>
    </row>
    <row r="22" spans="1:3">
      <c r="A22" t="s">
        <v>43</v>
      </c>
      <c r="B22">
        <v>5</v>
      </c>
      <c r="C22" s="10">
        <v>15.52</v>
      </c>
    </row>
    <row r="23" spans="1:3">
      <c r="A23" t="s">
        <v>44</v>
      </c>
      <c r="B23">
        <v>4</v>
      </c>
      <c r="C23" s="10">
        <v>12.81</v>
      </c>
    </row>
    <row r="24" spans="1:3">
      <c r="A24" t="s">
        <v>45</v>
      </c>
      <c r="B24">
        <v>10</v>
      </c>
      <c r="C24" s="10">
        <v>7.94</v>
      </c>
    </row>
    <row r="25" spans="1:3">
      <c r="A25" t="s">
        <v>46</v>
      </c>
      <c r="B25">
        <v>1</v>
      </c>
      <c r="C25" s="10">
        <v>2.81</v>
      </c>
    </row>
    <row r="26" spans="1:3">
      <c r="A26" t="s">
        <v>47</v>
      </c>
      <c r="B26">
        <v>2</v>
      </c>
      <c r="C26" s="10">
        <v>11.43</v>
      </c>
    </row>
    <row r="27" spans="1:3">
      <c r="A27" t="s">
        <v>48</v>
      </c>
      <c r="B27">
        <v>20</v>
      </c>
      <c r="C27" s="10">
        <v>4.8899999999999997</v>
      </c>
    </row>
    <row r="28" spans="1:3">
      <c r="A28" t="s">
        <v>49</v>
      </c>
      <c r="B28">
        <v>5</v>
      </c>
      <c r="C28" s="10">
        <v>13.93</v>
      </c>
    </row>
    <row r="29" spans="1:3">
      <c r="A29" t="s">
        <v>50</v>
      </c>
      <c r="B29">
        <v>20</v>
      </c>
      <c r="C29" s="10">
        <v>10.65</v>
      </c>
    </row>
    <row r="30" spans="1:3">
      <c r="A30" t="s">
        <v>51</v>
      </c>
      <c r="B30">
        <v>13</v>
      </c>
      <c r="C30" s="10">
        <v>14.8</v>
      </c>
    </row>
    <row r="31" spans="1:3">
      <c r="A31" t="s">
        <v>52</v>
      </c>
      <c r="B31">
        <v>2</v>
      </c>
      <c r="C31" s="10">
        <v>8.1999999999999993</v>
      </c>
    </row>
    <row r="32" spans="1:3">
      <c r="A32" t="s">
        <v>53</v>
      </c>
      <c r="B32">
        <v>19</v>
      </c>
      <c r="C32" s="10">
        <v>11.13</v>
      </c>
    </row>
    <row r="33" spans="1:3">
      <c r="A33" t="s">
        <v>54</v>
      </c>
      <c r="B33">
        <v>13</v>
      </c>
      <c r="C33" s="10">
        <v>11.15</v>
      </c>
    </row>
    <row r="34" spans="1:3">
      <c r="A34" t="s">
        <v>55</v>
      </c>
      <c r="B34">
        <v>10</v>
      </c>
      <c r="C34" s="10">
        <v>13.15</v>
      </c>
    </row>
    <row r="35" spans="1:3">
      <c r="A35" t="s">
        <v>56</v>
      </c>
      <c r="B35">
        <v>2</v>
      </c>
      <c r="C35" s="10">
        <v>14.02</v>
      </c>
    </row>
    <row r="36" spans="1:3">
      <c r="A36" t="s">
        <v>57</v>
      </c>
      <c r="B36">
        <v>5</v>
      </c>
      <c r="C36" s="10">
        <v>13.26</v>
      </c>
    </row>
    <row r="37" spans="1:3">
      <c r="A37" t="s">
        <v>58</v>
      </c>
      <c r="B37">
        <v>17</v>
      </c>
      <c r="C37" s="10">
        <v>15.39</v>
      </c>
    </row>
    <row r="38" spans="1:3">
      <c r="A38" t="s">
        <v>59</v>
      </c>
      <c r="B38">
        <v>14</v>
      </c>
      <c r="C38" s="10">
        <v>3.79</v>
      </c>
    </row>
    <row r="39" spans="1:3">
      <c r="A39" t="s">
        <v>60</v>
      </c>
      <c r="B39">
        <v>8</v>
      </c>
      <c r="C39" s="10">
        <v>13.23</v>
      </c>
    </row>
    <row r="40" spans="1:3">
      <c r="A40" t="s">
        <v>61</v>
      </c>
      <c r="B40">
        <v>1</v>
      </c>
      <c r="C40" s="10">
        <v>10.029999999999999</v>
      </c>
    </row>
    <row r="41" spans="1:3">
      <c r="A41" t="s">
        <v>62</v>
      </c>
      <c r="B41">
        <v>17</v>
      </c>
      <c r="C41" s="10">
        <v>5.03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zoomScale="150" zoomScaleNormal="150" workbookViewId="0">
      <selection sqref="A1:XFD5"/>
    </sheetView>
  </sheetViews>
  <sheetFormatPr defaultRowHeight="12.75"/>
  <cols>
    <col min="1" max="1" width="10.5703125" style="13" customWidth="1"/>
    <col min="2" max="3" width="10.42578125" bestFit="1" customWidth="1"/>
  </cols>
  <sheetData>
    <row r="1" spans="1:8">
      <c r="A1" s="12" t="s">
        <v>14</v>
      </c>
      <c r="E1" s="8" t="s">
        <v>15</v>
      </c>
      <c r="F1" s="8"/>
      <c r="G1" s="8" t="s">
        <v>16</v>
      </c>
      <c r="H1" s="8" t="s">
        <v>17</v>
      </c>
    </row>
    <row r="2" spans="1:8">
      <c r="A2" s="13">
        <v>37622</v>
      </c>
      <c r="B2" s="11">
        <f>DATE(YEAR(A2),MONTH(A2)+3,DAY(A2)+12)</f>
        <v>37724</v>
      </c>
      <c r="C2" s="11">
        <f ca="1">IF(MONTH(A2)&lt;6,TODAY()-1,"-")</f>
        <v>40044</v>
      </c>
      <c r="E2">
        <v>1870</v>
      </c>
      <c r="G2" s="7">
        <v>1E-3</v>
      </c>
      <c r="H2">
        <f>XNPV(G2,$E$2:$E$40,$A$2:$A$40)</f>
        <v>-29.188579099679238</v>
      </c>
    </row>
    <row r="3" spans="1:8">
      <c r="A3" s="13">
        <v>37630</v>
      </c>
      <c r="B3" s="11">
        <f t="shared" ref="B3:B40" si="0">DATE(YEAR(A3),MONTH(A3)+3,DAY(A3)+12)</f>
        <v>37732</v>
      </c>
      <c r="C3" s="11">
        <f t="shared" ref="C3:C40" ca="1" si="1">IF(MONTH(A3)&lt;6,TODAY()-1,"-")</f>
        <v>40044</v>
      </c>
      <c r="E3">
        <v>-50</v>
      </c>
      <c r="G3" s="7">
        <v>2E-3</v>
      </c>
      <c r="H3">
        <f t="shared" ref="H3:H51" si="2">XNPV(G3,$E$2:$E$40,$A$2:$A$40)</f>
        <v>-28.378423804552398</v>
      </c>
    </row>
    <row r="4" spans="1:8">
      <c r="A4" s="13">
        <v>37638</v>
      </c>
      <c r="B4" s="11">
        <f t="shared" si="0"/>
        <v>37740</v>
      </c>
      <c r="C4" s="11">
        <f t="shared" ca="1" si="1"/>
        <v>40044</v>
      </c>
      <c r="E4">
        <v>-50</v>
      </c>
      <c r="G4" s="7">
        <v>3.0000000000000001E-3</v>
      </c>
      <c r="H4">
        <f t="shared" si="2"/>
        <v>-27.569530848634692</v>
      </c>
    </row>
    <row r="5" spans="1:8">
      <c r="A5" s="13">
        <v>37646</v>
      </c>
      <c r="B5" s="11">
        <f t="shared" si="0"/>
        <v>37748</v>
      </c>
      <c r="C5" s="11">
        <f t="shared" ca="1" si="1"/>
        <v>40044</v>
      </c>
      <c r="E5">
        <v>-50</v>
      </c>
      <c r="G5" s="7">
        <v>4.0000000000000001E-3</v>
      </c>
      <c r="H5">
        <f t="shared" si="2"/>
        <v>-26.761896977659255</v>
      </c>
    </row>
    <row r="6" spans="1:8">
      <c r="A6" s="13">
        <v>37654</v>
      </c>
      <c r="B6" s="11">
        <f t="shared" si="0"/>
        <v>37755</v>
      </c>
      <c r="C6" s="11">
        <f t="shared" ca="1" si="1"/>
        <v>40044</v>
      </c>
      <c r="E6">
        <v>-50</v>
      </c>
      <c r="G6" s="7">
        <v>5.0000000000000001E-3</v>
      </c>
      <c r="H6">
        <f t="shared" si="2"/>
        <v>-25.955518949025077</v>
      </c>
    </row>
    <row r="7" spans="1:8">
      <c r="A7" s="13">
        <v>37662</v>
      </c>
      <c r="B7" s="11">
        <f t="shared" si="0"/>
        <v>37763</v>
      </c>
      <c r="C7" s="11">
        <f t="shared" ca="1" si="1"/>
        <v>40044</v>
      </c>
      <c r="E7">
        <v>-50</v>
      </c>
      <c r="G7" s="7">
        <v>6.0000000000000001E-3</v>
      </c>
      <c r="H7">
        <f t="shared" si="2"/>
        <v>-25.150393531740917</v>
      </c>
    </row>
    <row r="8" spans="1:8">
      <c r="A8" s="13">
        <v>37670</v>
      </c>
      <c r="B8" s="11">
        <f t="shared" si="0"/>
        <v>37771</v>
      </c>
      <c r="C8" s="11">
        <f t="shared" ca="1" si="1"/>
        <v>40044</v>
      </c>
      <c r="E8">
        <v>-50</v>
      </c>
      <c r="G8" s="7">
        <v>7.0000000000000001E-3</v>
      </c>
      <c r="H8">
        <f t="shared" si="2"/>
        <v>-24.346517506374262</v>
      </c>
    </row>
    <row r="9" spans="1:8">
      <c r="A9" s="13">
        <v>37678</v>
      </c>
      <c r="B9" s="11">
        <f t="shared" si="0"/>
        <v>37779</v>
      </c>
      <c r="C9" s="11">
        <f t="shared" ca="1" si="1"/>
        <v>40044</v>
      </c>
      <c r="E9">
        <v>-50</v>
      </c>
      <c r="G9" s="7">
        <v>8.0000000000000002E-3</v>
      </c>
      <c r="H9">
        <f t="shared" si="2"/>
        <v>-23.543887664996639</v>
      </c>
    </row>
    <row r="10" spans="1:8">
      <c r="A10" s="13">
        <v>37686</v>
      </c>
      <c r="B10" s="11">
        <f t="shared" si="0"/>
        <v>37790</v>
      </c>
      <c r="C10" s="11">
        <f t="shared" ca="1" si="1"/>
        <v>40044</v>
      </c>
      <c r="E10">
        <v>-50</v>
      </c>
      <c r="G10" s="7">
        <v>8.9999999999999993E-3</v>
      </c>
      <c r="H10">
        <f t="shared" si="2"/>
        <v>-22.742500811134761</v>
      </c>
    </row>
    <row r="11" spans="1:8">
      <c r="A11" s="13">
        <v>37694</v>
      </c>
      <c r="B11" s="11">
        <f t="shared" si="0"/>
        <v>37798</v>
      </c>
      <c r="C11" s="11">
        <f t="shared" ca="1" si="1"/>
        <v>40044</v>
      </c>
      <c r="E11">
        <v>-50</v>
      </c>
      <c r="G11" s="7">
        <v>0.01</v>
      </c>
      <c r="H11">
        <f t="shared" si="2"/>
        <v>-21.942353759712994</v>
      </c>
    </row>
    <row r="12" spans="1:8">
      <c r="A12" s="13">
        <v>37702</v>
      </c>
      <c r="B12" s="11">
        <f t="shared" si="0"/>
        <v>37806</v>
      </c>
      <c r="C12" s="11">
        <f t="shared" ca="1" si="1"/>
        <v>40044</v>
      </c>
      <c r="E12">
        <v>-50</v>
      </c>
      <c r="G12" s="7">
        <v>1.0999999999999999E-2</v>
      </c>
      <c r="H12">
        <f t="shared" si="2"/>
        <v>-21.143443337007113</v>
      </c>
    </row>
    <row r="13" spans="1:8">
      <c r="A13" s="13">
        <v>37710</v>
      </c>
      <c r="B13" s="11">
        <f t="shared" si="0"/>
        <v>37814</v>
      </c>
      <c r="C13" s="11">
        <f t="shared" ca="1" si="1"/>
        <v>40044</v>
      </c>
      <c r="E13">
        <v>-50</v>
      </c>
      <c r="G13" s="7">
        <v>1.2E-2</v>
      </c>
      <c r="H13">
        <f t="shared" si="2"/>
        <v>-20.345766380585054</v>
      </c>
    </row>
    <row r="14" spans="1:8">
      <c r="A14" s="13">
        <v>37718</v>
      </c>
      <c r="B14" s="11">
        <f t="shared" si="0"/>
        <v>37821</v>
      </c>
      <c r="C14" s="11">
        <f t="shared" ca="1" si="1"/>
        <v>40044</v>
      </c>
      <c r="E14">
        <v>-50</v>
      </c>
      <c r="G14" s="7">
        <v>1.2999999999999999E-2</v>
      </c>
      <c r="H14">
        <f t="shared" si="2"/>
        <v>-19.549319739264114</v>
      </c>
    </row>
    <row r="15" spans="1:8">
      <c r="A15" s="13">
        <v>37726</v>
      </c>
      <c r="B15" s="11">
        <f t="shared" si="0"/>
        <v>37829</v>
      </c>
      <c r="C15" s="11">
        <f t="shared" ca="1" si="1"/>
        <v>40044</v>
      </c>
      <c r="E15">
        <v>-50</v>
      </c>
      <c r="G15" s="7">
        <v>1.4E-2</v>
      </c>
      <c r="H15">
        <f t="shared" si="2"/>
        <v>-18.754100273053311</v>
      </c>
    </row>
    <row r="16" spans="1:8">
      <c r="A16" s="13">
        <v>37734</v>
      </c>
      <c r="B16" s="11">
        <f t="shared" si="0"/>
        <v>37837</v>
      </c>
      <c r="C16" s="11">
        <f t="shared" ca="1" si="1"/>
        <v>40044</v>
      </c>
      <c r="E16">
        <v>-50</v>
      </c>
      <c r="G16" s="7">
        <v>1.4999999999999999E-2</v>
      </c>
      <c r="H16">
        <f t="shared" si="2"/>
        <v>-17.960104853105399</v>
      </c>
    </row>
    <row r="17" spans="1:8">
      <c r="A17" s="13">
        <v>37742</v>
      </c>
      <c r="B17" s="11">
        <f t="shared" si="0"/>
        <v>37846</v>
      </c>
      <c r="C17" s="11">
        <f t="shared" ca="1" si="1"/>
        <v>40044</v>
      </c>
      <c r="E17">
        <v>-50</v>
      </c>
      <c r="G17" s="7">
        <v>1.6E-2</v>
      </c>
      <c r="H17">
        <f t="shared" si="2"/>
        <v>-17.167330361665499</v>
      </c>
    </row>
    <row r="18" spans="1:8">
      <c r="A18" s="13">
        <v>37750</v>
      </c>
      <c r="B18" s="11">
        <f t="shared" si="0"/>
        <v>37854</v>
      </c>
      <c r="C18" s="11">
        <f t="shared" ca="1" si="1"/>
        <v>40044</v>
      </c>
      <c r="E18">
        <v>-50</v>
      </c>
      <c r="G18" s="7">
        <v>1.7000000000000001E-2</v>
      </c>
      <c r="H18">
        <f t="shared" si="2"/>
        <v>-16.375773692022236</v>
      </c>
    </row>
    <row r="19" spans="1:8">
      <c r="A19" s="13">
        <v>37758</v>
      </c>
      <c r="B19" s="11">
        <f t="shared" si="0"/>
        <v>37862</v>
      </c>
      <c r="C19" s="11">
        <f t="shared" ca="1" si="1"/>
        <v>40044</v>
      </c>
      <c r="E19">
        <v>-50</v>
      </c>
      <c r="G19" s="7">
        <v>1.7999999999999999E-2</v>
      </c>
      <c r="H19">
        <f t="shared" si="2"/>
        <v>-15.585431748454361</v>
      </c>
    </row>
    <row r="20" spans="1:8">
      <c r="A20" s="13">
        <v>37766</v>
      </c>
      <c r="B20" s="11">
        <f t="shared" si="0"/>
        <v>37870</v>
      </c>
      <c r="C20" s="11">
        <f t="shared" ca="1" si="1"/>
        <v>40044</v>
      </c>
      <c r="E20">
        <v>-50</v>
      </c>
      <c r="G20" s="7">
        <v>1.9E-2</v>
      </c>
      <c r="H20">
        <f t="shared" si="2"/>
        <v>-14.796301446185772</v>
      </c>
    </row>
    <row r="21" spans="1:8">
      <c r="A21" s="13">
        <v>37774</v>
      </c>
      <c r="B21" s="11">
        <f t="shared" si="0"/>
        <v>37878</v>
      </c>
      <c r="C21" s="11" t="str">
        <f t="shared" ca="1" si="1"/>
        <v>-</v>
      </c>
      <c r="E21">
        <v>-50</v>
      </c>
      <c r="G21" s="7">
        <v>0.02</v>
      </c>
      <c r="H21">
        <f t="shared" si="2"/>
        <v>-14.008379711330782</v>
      </c>
    </row>
    <row r="22" spans="1:8">
      <c r="A22" s="13">
        <v>37782</v>
      </c>
      <c r="B22" s="11">
        <f t="shared" si="0"/>
        <v>37886</v>
      </c>
      <c r="C22" s="11" t="str">
        <f t="shared" ca="1" si="1"/>
        <v>-</v>
      </c>
      <c r="E22">
        <v>-50</v>
      </c>
      <c r="G22" s="7">
        <v>2.1000000000000001E-2</v>
      </c>
      <c r="H22">
        <f t="shared" si="2"/>
        <v>-13.221663480849216</v>
      </c>
    </row>
    <row r="23" spans="1:8">
      <c r="A23" s="13">
        <v>37790</v>
      </c>
      <c r="B23" s="11">
        <f t="shared" si="0"/>
        <v>37894</v>
      </c>
      <c r="C23" s="11" t="str">
        <f t="shared" ca="1" si="1"/>
        <v>-</v>
      </c>
      <c r="E23">
        <v>-50</v>
      </c>
      <c r="G23" s="7">
        <v>2.1999999999999999E-2</v>
      </c>
      <c r="H23">
        <f t="shared" si="2"/>
        <v>-12.436149702494198</v>
      </c>
    </row>
    <row r="24" spans="1:8">
      <c r="A24" s="13">
        <v>37798</v>
      </c>
      <c r="B24" s="11">
        <f t="shared" si="0"/>
        <v>37902</v>
      </c>
      <c r="C24" s="11" t="str">
        <f t="shared" ca="1" si="1"/>
        <v>-</v>
      </c>
      <c r="E24">
        <v>-50</v>
      </c>
      <c r="G24" s="7">
        <v>2.3E-2</v>
      </c>
      <c r="H24">
        <f t="shared" si="2"/>
        <v>-11.651835334768627</v>
      </c>
    </row>
    <row r="25" spans="1:8">
      <c r="A25" s="13">
        <v>37806</v>
      </c>
      <c r="B25" s="11">
        <f t="shared" si="0"/>
        <v>37910</v>
      </c>
      <c r="C25" s="11" t="str">
        <f t="shared" ca="1" si="1"/>
        <v>-</v>
      </c>
      <c r="E25">
        <v>-50</v>
      </c>
      <c r="G25" s="7">
        <v>2.4E-2</v>
      </c>
      <c r="H25">
        <f t="shared" si="2"/>
        <v>-10.86871734686914</v>
      </c>
    </row>
    <row r="26" spans="1:8">
      <c r="A26" s="13">
        <v>37814</v>
      </c>
      <c r="B26" s="11">
        <f t="shared" si="0"/>
        <v>37918</v>
      </c>
      <c r="C26" s="11" t="str">
        <f t="shared" ca="1" si="1"/>
        <v>-</v>
      </c>
      <c r="E26">
        <v>-50</v>
      </c>
      <c r="G26" s="7">
        <v>2.5000000000000001E-2</v>
      </c>
      <c r="H26">
        <f t="shared" si="2"/>
        <v>-10.086792718644269</v>
      </c>
    </row>
    <row r="27" spans="1:8">
      <c r="A27" s="13">
        <v>37822</v>
      </c>
      <c r="B27" s="11">
        <f t="shared" si="0"/>
        <v>37926</v>
      </c>
      <c r="C27" s="11" t="str">
        <f t="shared" ca="1" si="1"/>
        <v>-</v>
      </c>
      <c r="E27">
        <v>-50</v>
      </c>
      <c r="G27" s="7">
        <v>2.5999999999999999E-2</v>
      </c>
      <c r="H27">
        <f t="shared" si="2"/>
        <v>-9.3060584405439926</v>
      </c>
    </row>
    <row r="28" spans="1:8">
      <c r="A28" s="13">
        <v>37830</v>
      </c>
      <c r="B28" s="11">
        <f t="shared" si="0"/>
        <v>37934</v>
      </c>
      <c r="C28" s="11" t="str">
        <f t="shared" ca="1" si="1"/>
        <v>-</v>
      </c>
      <c r="E28">
        <v>-50</v>
      </c>
      <c r="G28" s="7">
        <v>2.7E-2</v>
      </c>
      <c r="H28">
        <f t="shared" si="2"/>
        <v>-8.5265115135725082</v>
      </c>
    </row>
    <row r="29" spans="1:8">
      <c r="A29" s="13">
        <v>37838</v>
      </c>
      <c r="B29" s="11">
        <f t="shared" si="0"/>
        <v>37942</v>
      </c>
      <c r="C29" s="11" t="str">
        <f t="shared" ca="1" si="1"/>
        <v>-</v>
      </c>
      <c r="E29">
        <v>-50</v>
      </c>
      <c r="G29" s="7">
        <v>2.8000000000000001E-2</v>
      </c>
      <c r="H29">
        <f t="shared" si="2"/>
        <v>-7.7481489492412763</v>
      </c>
    </row>
    <row r="30" spans="1:8">
      <c r="A30" s="13">
        <v>37846</v>
      </c>
      <c r="B30" s="11">
        <f t="shared" si="0"/>
        <v>37950</v>
      </c>
      <c r="C30" s="11" t="str">
        <f t="shared" ca="1" si="1"/>
        <v>-</v>
      </c>
      <c r="E30">
        <v>-50</v>
      </c>
      <c r="G30" s="7">
        <v>2.9000000000000001E-2</v>
      </c>
      <c r="H30">
        <f t="shared" si="2"/>
        <v>-6.970967769521593</v>
      </c>
    </row>
    <row r="31" spans="1:8">
      <c r="A31" s="13">
        <v>37854</v>
      </c>
      <c r="B31" s="11">
        <f t="shared" si="0"/>
        <v>37958</v>
      </c>
      <c r="C31" s="11" t="str">
        <f t="shared" ca="1" si="1"/>
        <v>-</v>
      </c>
      <c r="E31">
        <v>-50</v>
      </c>
      <c r="G31" s="7">
        <v>0.03</v>
      </c>
      <c r="H31">
        <f t="shared" si="2"/>
        <v>-6.1949650067954067</v>
      </c>
    </row>
    <row r="32" spans="1:8">
      <c r="A32" s="13">
        <v>37862</v>
      </c>
      <c r="B32" s="11">
        <f t="shared" si="0"/>
        <v>37966</v>
      </c>
      <c r="C32" s="11" t="str">
        <f t="shared" ca="1" si="1"/>
        <v>-</v>
      </c>
      <c r="E32">
        <v>-50</v>
      </c>
      <c r="G32" s="7">
        <v>3.1E-2</v>
      </c>
      <c r="H32">
        <f t="shared" si="2"/>
        <v>-5.4201377038170904</v>
      </c>
    </row>
    <row r="33" spans="1:8">
      <c r="A33" s="13">
        <v>37870</v>
      </c>
      <c r="B33" s="11">
        <f t="shared" si="0"/>
        <v>37973</v>
      </c>
      <c r="C33" s="11" t="str">
        <f t="shared" ca="1" si="1"/>
        <v>-</v>
      </c>
      <c r="E33">
        <v>-50</v>
      </c>
      <c r="G33" s="7">
        <v>3.2000000000000001E-2</v>
      </c>
      <c r="H33">
        <f t="shared" si="2"/>
        <v>-4.6464829136537844</v>
      </c>
    </row>
    <row r="34" spans="1:8">
      <c r="A34" s="13">
        <v>37878</v>
      </c>
      <c r="B34" s="11">
        <f t="shared" si="0"/>
        <v>37981</v>
      </c>
      <c r="C34" s="11" t="str">
        <f t="shared" ca="1" si="1"/>
        <v>-</v>
      </c>
      <c r="E34">
        <v>-50</v>
      </c>
      <c r="G34" s="7">
        <v>3.3000000000000002E-2</v>
      </c>
      <c r="H34">
        <f t="shared" si="2"/>
        <v>-3.8739976996518379</v>
      </c>
    </row>
    <row r="35" spans="1:8">
      <c r="A35" s="13">
        <v>37886</v>
      </c>
      <c r="B35" s="11">
        <f t="shared" si="0"/>
        <v>37989</v>
      </c>
      <c r="C35" s="11" t="str">
        <f t="shared" ca="1" si="1"/>
        <v>-</v>
      </c>
      <c r="E35">
        <v>-50</v>
      </c>
      <c r="G35" s="7">
        <v>3.4000000000000002E-2</v>
      </c>
      <c r="H35">
        <f t="shared" si="2"/>
        <v>-3.1026791353827505</v>
      </c>
    </row>
    <row r="36" spans="1:8">
      <c r="A36" s="13">
        <v>37894</v>
      </c>
      <c r="B36" s="11">
        <f t="shared" si="0"/>
        <v>37997</v>
      </c>
      <c r="C36" s="11" t="str">
        <f t="shared" ca="1" si="1"/>
        <v>-</v>
      </c>
      <c r="E36">
        <v>-50</v>
      </c>
      <c r="G36" s="7">
        <v>3.5000000000000003E-2</v>
      </c>
      <c r="H36">
        <f t="shared" si="2"/>
        <v>-2.3325243046042985</v>
      </c>
    </row>
    <row r="37" spans="1:8">
      <c r="A37" s="13">
        <v>37902</v>
      </c>
      <c r="B37" s="11">
        <f t="shared" si="0"/>
        <v>38006</v>
      </c>
      <c r="C37" s="11" t="str">
        <f t="shared" ca="1" si="1"/>
        <v>-</v>
      </c>
      <c r="E37">
        <v>-50</v>
      </c>
      <c r="G37" s="7">
        <v>3.5999999999999997E-2</v>
      </c>
      <c r="H37">
        <f t="shared" si="2"/>
        <v>-1.5635303012079547</v>
      </c>
    </row>
    <row r="38" spans="1:8">
      <c r="A38" s="13">
        <v>37910</v>
      </c>
      <c r="B38" s="11">
        <f t="shared" si="0"/>
        <v>38014</v>
      </c>
      <c r="C38" s="11" t="str">
        <f t="shared" ca="1" si="1"/>
        <v>-</v>
      </c>
      <c r="E38">
        <v>-50</v>
      </c>
      <c r="G38" s="7">
        <v>3.6999999999999998E-2</v>
      </c>
      <c r="H38">
        <f t="shared" si="2"/>
        <v>-0.79569422917892751</v>
      </c>
    </row>
    <row r="39" spans="1:8">
      <c r="A39" s="13">
        <v>37918</v>
      </c>
      <c r="B39" s="11">
        <f t="shared" si="0"/>
        <v>38022</v>
      </c>
      <c r="C39" s="11" t="str">
        <f t="shared" ca="1" si="1"/>
        <v>-</v>
      </c>
      <c r="E39">
        <v>-50</v>
      </c>
      <c r="G39" s="7">
        <v>3.7999999999999999E-2</v>
      </c>
      <c r="H39">
        <f t="shared" si="2"/>
        <v>-2.9013202549876382E-2</v>
      </c>
    </row>
    <row r="40" spans="1:8">
      <c r="A40" s="13">
        <v>37926</v>
      </c>
      <c r="B40" s="11">
        <f t="shared" si="0"/>
        <v>38030</v>
      </c>
      <c r="C40" s="11" t="str">
        <f t="shared" ca="1" si="1"/>
        <v>-</v>
      </c>
      <c r="E40">
        <v>-50</v>
      </c>
      <c r="G40" s="7">
        <v>3.9E-2</v>
      </c>
      <c r="H40">
        <f t="shared" si="2"/>
        <v>0.73651565464332691</v>
      </c>
    </row>
    <row r="41" spans="1:8">
      <c r="G41" s="7">
        <v>0.04</v>
      </c>
      <c r="H41">
        <f t="shared" si="2"/>
        <v>1.5008952084060425</v>
      </c>
    </row>
    <row r="42" spans="1:8">
      <c r="G42" s="7">
        <v>4.1000000000000002E-2</v>
      </c>
      <c r="H42">
        <f t="shared" si="2"/>
        <v>2.264128314830721</v>
      </c>
    </row>
    <row r="43" spans="1:8">
      <c r="G43" s="7">
        <v>4.2000000000000003E-2</v>
      </c>
      <c r="H43">
        <f t="shared" si="2"/>
        <v>3.0262178201389887</v>
      </c>
    </row>
    <row r="44" spans="1:8">
      <c r="G44" s="7">
        <v>4.2999999999999997E-2</v>
      </c>
      <c r="H44">
        <f t="shared" si="2"/>
        <v>3.7871665607238043</v>
      </c>
    </row>
    <row r="45" spans="1:8">
      <c r="G45" s="7">
        <v>4.3999999999999997E-2</v>
      </c>
      <c r="H45">
        <f t="shared" si="2"/>
        <v>4.5469773631954524</v>
      </c>
    </row>
    <row r="46" spans="1:8">
      <c r="G46" s="7">
        <v>4.4999999999999998E-2</v>
      </c>
      <c r="H46">
        <f t="shared" si="2"/>
        <v>5.3056530444264638</v>
      </c>
    </row>
    <row r="47" spans="1:8">
      <c r="G47" s="7">
        <v>4.5999999999999999E-2</v>
      </c>
      <c r="H47">
        <f t="shared" si="2"/>
        <v>6.0631964115870005</v>
      </c>
    </row>
    <row r="48" spans="1:8">
      <c r="G48" s="7">
        <v>4.7E-2</v>
      </c>
      <c r="H48">
        <f t="shared" si="2"/>
        <v>6.8196102621972727</v>
      </c>
    </row>
    <row r="49" spans="7:8">
      <c r="G49" s="7">
        <v>4.8000000000000001E-2</v>
      </c>
      <c r="H49">
        <f t="shared" si="2"/>
        <v>7.5748973841635632</v>
      </c>
    </row>
    <row r="50" spans="7:8">
      <c r="G50" s="7">
        <v>4.9000000000000002E-2</v>
      </c>
      <c r="H50">
        <f t="shared" si="2"/>
        <v>8.3290605558188702</v>
      </c>
    </row>
    <row r="51" spans="7:8">
      <c r="G51" s="7">
        <v>0.05</v>
      </c>
      <c r="H51">
        <f t="shared" si="2"/>
        <v>9.0821025459745215</v>
      </c>
    </row>
  </sheetData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&amp;CPaolo Coletti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F27"/>
  <sheetViews>
    <sheetView zoomScale="150" zoomScaleNormal="150" workbookViewId="0">
      <selection activeCell="A2" sqref="A2:XFD2"/>
    </sheetView>
  </sheetViews>
  <sheetFormatPr defaultRowHeight="15"/>
  <cols>
    <col min="1" max="1" width="9" style="5" bestFit="1" customWidth="1"/>
    <col min="2" max="3" width="10.28515625" style="5" bestFit="1" customWidth="1"/>
    <col min="4" max="4" width="10.85546875" style="5" bestFit="1" customWidth="1"/>
    <col min="5" max="6" width="9" style="5" bestFit="1" customWidth="1"/>
  </cols>
  <sheetData>
    <row r="1" spans="1:6">
      <c r="A1" s="14" t="s">
        <v>63</v>
      </c>
      <c r="B1" s="14"/>
      <c r="C1" s="14"/>
      <c r="D1" s="14"/>
    </row>
    <row r="2" spans="1:6" s="17" customFormat="1" ht="42.75">
      <c r="A2" s="15" t="s">
        <v>13</v>
      </c>
      <c r="B2" s="15" t="s">
        <v>18</v>
      </c>
      <c r="C2" s="16"/>
      <c r="D2" s="16"/>
      <c r="E2" s="16"/>
      <c r="F2" s="16"/>
    </row>
    <row r="3" spans="1:6">
      <c r="A3" s="5">
        <v>-5</v>
      </c>
      <c r="B3" s="5">
        <f>A3*Sheet6!$A$1</f>
        <v>-15.600000000000001</v>
      </c>
      <c r="C3" s="5">
        <f>A3/A$27</f>
        <v>-66.777769390231796</v>
      </c>
      <c r="D3" s="5">
        <f>B3/B$27</f>
        <v>-66.777769390231811</v>
      </c>
    </row>
    <row r="4" spans="1:6">
      <c r="A4" s="5">
        <v>-4</v>
      </c>
      <c r="B4" s="5">
        <f>A4*Sheet6!$A$1</f>
        <v>-12.48</v>
      </c>
      <c r="C4" s="5">
        <f t="shared" ref="C4:D25" si="0">A4/A$27</f>
        <v>-53.422215512185431</v>
      </c>
      <c r="D4" s="5">
        <f t="shared" si="0"/>
        <v>-53.422215512185446</v>
      </c>
    </row>
    <row r="5" spans="1:6">
      <c r="A5" s="6">
        <v>-2.456</v>
      </c>
      <c r="B5" s="5">
        <f>A5*Sheet6!$A$1</f>
        <v>-7.6627200000000002</v>
      </c>
      <c r="C5" s="5">
        <f t="shared" si="0"/>
        <v>-32.801240324481853</v>
      </c>
      <c r="D5" s="5">
        <f t="shared" si="0"/>
        <v>-32.801240324481867</v>
      </c>
      <c r="E5" s="6"/>
      <c r="F5" s="6"/>
    </row>
    <row r="6" spans="1:6">
      <c r="A6" s="5">
        <v>-1.843</v>
      </c>
      <c r="B6" s="5">
        <f>A6*Sheet6!$A$1</f>
        <v>-5.7501600000000002</v>
      </c>
      <c r="C6" s="5">
        <f t="shared" si="0"/>
        <v>-24.61428579723944</v>
      </c>
      <c r="D6" s="5">
        <f t="shared" si="0"/>
        <v>-24.614285797239447</v>
      </c>
    </row>
    <row r="7" spans="1:6">
      <c r="A7" s="5">
        <v>-1.5</v>
      </c>
      <c r="B7" s="5">
        <f>A7*Sheet6!$A$1</f>
        <v>-4.68</v>
      </c>
      <c r="C7" s="5">
        <f t="shared" si="0"/>
        <v>-20.033330817069537</v>
      </c>
      <c r="D7" s="5">
        <f t="shared" si="0"/>
        <v>-20.03333081706954</v>
      </c>
    </row>
    <row r="8" spans="1:6">
      <c r="A8" s="5">
        <v>-1.2450000000000001</v>
      </c>
      <c r="B8" s="5">
        <f>A8*Sheet6!$A$1</f>
        <v>-3.8844000000000003</v>
      </c>
      <c r="C8" s="5">
        <f t="shared" si="0"/>
        <v>-16.627664578167717</v>
      </c>
      <c r="D8" s="5">
        <f t="shared" si="0"/>
        <v>-16.627664578167721</v>
      </c>
    </row>
    <row r="9" spans="1:6">
      <c r="A9" s="5">
        <v>-1</v>
      </c>
      <c r="B9" s="5">
        <f>A9*Sheet6!$A$1</f>
        <v>-3.12</v>
      </c>
      <c r="C9" s="5">
        <f t="shared" si="0"/>
        <v>-13.355553878046358</v>
      </c>
      <c r="D9" s="5">
        <f t="shared" si="0"/>
        <v>-13.355553878046361</v>
      </c>
    </row>
    <row r="10" spans="1:6">
      <c r="A10" s="5">
        <v>-0.85299999999999998</v>
      </c>
      <c r="B10" s="5">
        <f>A10*Sheet6!$A$1</f>
        <v>-2.6613600000000002</v>
      </c>
      <c r="C10" s="5">
        <f t="shared" si="0"/>
        <v>-11.392287457973543</v>
      </c>
      <c r="D10" s="5">
        <f t="shared" si="0"/>
        <v>-11.392287457973547</v>
      </c>
    </row>
    <row r="11" spans="1:6">
      <c r="A11" s="5">
        <v>-0.35420000000000001</v>
      </c>
      <c r="B11" s="5">
        <f>A11*Sheet6!$A$1</f>
        <v>-1.1051040000000001</v>
      </c>
      <c r="C11" s="5">
        <f t="shared" si="0"/>
        <v>-4.7305371836040209</v>
      </c>
      <c r="D11" s="5">
        <f t="shared" si="0"/>
        <v>-4.7305371836040218</v>
      </c>
    </row>
    <row r="12" spans="1:6">
      <c r="A12" s="5">
        <v>-0.156</v>
      </c>
      <c r="B12" s="5">
        <f>A12*Sheet6!$A$1</f>
        <v>-0.48672000000000004</v>
      </c>
      <c r="C12" s="5">
        <f t="shared" si="0"/>
        <v>-2.0834664049752321</v>
      </c>
      <c r="D12" s="5">
        <f t="shared" si="0"/>
        <v>-2.0834664049752325</v>
      </c>
    </row>
    <row r="13" spans="1:6">
      <c r="A13" s="5">
        <v>-3.0000000000000001E-3</v>
      </c>
      <c r="B13" s="5">
        <f>A13*Sheet6!$A$1</f>
        <v>-9.3600000000000003E-3</v>
      </c>
      <c r="C13" s="5">
        <f t="shared" si="0"/>
        <v>-4.0066661634139078E-2</v>
      </c>
      <c r="D13" s="5">
        <f t="shared" si="0"/>
        <v>-4.0066661634139085E-2</v>
      </c>
    </row>
    <row r="14" spans="1:6">
      <c r="A14" s="5">
        <v>0</v>
      </c>
      <c r="B14" s="5">
        <f>A14*Sheet6!$A$1</f>
        <v>0</v>
      </c>
      <c r="C14" s="5">
        <f t="shared" si="0"/>
        <v>0</v>
      </c>
      <c r="D14" s="5">
        <f t="shared" si="0"/>
        <v>0</v>
      </c>
    </row>
    <row r="15" spans="1:6">
      <c r="A15" s="5">
        <v>1E-3</v>
      </c>
      <c r="B15" s="5">
        <f>A15*Sheet6!$A$1</f>
        <v>3.1200000000000004E-3</v>
      </c>
      <c r="C15" s="5">
        <f t="shared" si="0"/>
        <v>1.3355553878046359E-2</v>
      </c>
      <c r="D15" s="5">
        <f t="shared" si="0"/>
        <v>1.3355553878046364E-2</v>
      </c>
    </row>
    <row r="16" spans="1:6">
      <c r="A16" s="5">
        <v>2.3130000000000001E-2</v>
      </c>
      <c r="B16" s="5">
        <f>A16*Sheet6!$A$1</f>
        <v>7.216560000000001E-2</v>
      </c>
      <c r="C16" s="5">
        <f t="shared" si="0"/>
        <v>0.30891396119921227</v>
      </c>
      <c r="D16" s="5">
        <f t="shared" si="0"/>
        <v>0.30891396119921238</v>
      </c>
    </row>
    <row r="17" spans="1:4">
      <c r="A17" s="5">
        <v>0.29809999999999998</v>
      </c>
      <c r="B17" s="5">
        <f>A17*Sheet6!$A$1</f>
        <v>0.93007200000000001</v>
      </c>
      <c r="C17" s="5">
        <f t="shared" si="0"/>
        <v>3.981290611045619</v>
      </c>
      <c r="D17" s="5">
        <f t="shared" si="0"/>
        <v>3.9812906110456203</v>
      </c>
    </row>
    <row r="18" spans="1:4">
      <c r="A18" s="5">
        <v>0.4511</v>
      </c>
      <c r="B18" s="5">
        <f>A18*Sheet6!$A$1</f>
        <v>1.407432</v>
      </c>
      <c r="C18" s="5">
        <f t="shared" si="0"/>
        <v>6.0246903543867125</v>
      </c>
      <c r="D18" s="5">
        <f t="shared" si="0"/>
        <v>6.0246903543867143</v>
      </c>
    </row>
    <row r="19" spans="1:4">
      <c r="A19" s="5">
        <v>0.873</v>
      </c>
      <c r="B19" s="5">
        <f>A19*Sheet6!$A$1</f>
        <v>2.72376</v>
      </c>
      <c r="C19" s="5">
        <f t="shared" si="0"/>
        <v>11.659398535534471</v>
      </c>
      <c r="D19" s="5">
        <f t="shared" si="0"/>
        <v>11.659398535534473</v>
      </c>
    </row>
    <row r="20" spans="1:4">
      <c r="A20" s="5">
        <v>1.1100000000000001</v>
      </c>
      <c r="B20" s="5">
        <f>A20*Sheet6!$A$1</f>
        <v>3.4632000000000005</v>
      </c>
      <c r="C20" s="5">
        <f t="shared" si="0"/>
        <v>14.824664804631459</v>
      </c>
      <c r="D20" s="5">
        <f t="shared" si="0"/>
        <v>14.824664804631464</v>
      </c>
    </row>
    <row r="21" spans="1:4">
      <c r="A21" s="5">
        <v>1.6739999999999999</v>
      </c>
      <c r="B21" s="5">
        <f>A21*Sheet6!$A$1</f>
        <v>5.22288</v>
      </c>
      <c r="C21" s="5">
        <f t="shared" si="0"/>
        <v>22.357197191849604</v>
      </c>
      <c r="D21" s="5">
        <f t="shared" si="0"/>
        <v>22.357197191849611</v>
      </c>
    </row>
    <row r="22" spans="1:4">
      <c r="A22" s="5">
        <v>1.982</v>
      </c>
      <c r="B22" s="5">
        <f>A22*Sheet6!$A$1</f>
        <v>6.18384</v>
      </c>
      <c r="C22" s="5">
        <f t="shared" si="0"/>
        <v>26.470707786287882</v>
      </c>
      <c r="D22" s="5">
        <f t="shared" si="0"/>
        <v>26.470707786287889</v>
      </c>
    </row>
    <row r="23" spans="1:4">
      <c r="A23" s="5">
        <v>2.72</v>
      </c>
      <c r="B23" s="5">
        <f>A23*Sheet6!$A$1</f>
        <v>8.4864000000000015</v>
      </c>
      <c r="C23" s="5">
        <f t="shared" si="0"/>
        <v>36.327106548286096</v>
      </c>
      <c r="D23" s="5">
        <f t="shared" si="0"/>
        <v>36.32710654828611</v>
      </c>
    </row>
    <row r="24" spans="1:4">
      <c r="A24" s="5">
        <v>3</v>
      </c>
      <c r="B24" s="5">
        <f>A24*Sheet6!$A$1</f>
        <v>9.36</v>
      </c>
      <c r="C24" s="5">
        <f t="shared" si="0"/>
        <v>40.066661634139074</v>
      </c>
      <c r="D24" s="5">
        <f t="shared" si="0"/>
        <v>40.066661634139081</v>
      </c>
    </row>
    <row r="25" spans="1:4">
      <c r="A25" s="5">
        <v>8</v>
      </c>
      <c r="B25" s="5">
        <f>A25*Sheet6!$A$1</f>
        <v>24.96</v>
      </c>
      <c r="C25" s="5">
        <f t="shared" si="0"/>
        <v>106.84443102437086</v>
      </c>
      <c r="D25" s="5">
        <f t="shared" si="0"/>
        <v>106.84443102437089</v>
      </c>
    </row>
    <row r="27" spans="1:4">
      <c r="A27" s="5">
        <f>AVERAGE(A3:A25)</f>
        <v>7.4875217391304427E-2</v>
      </c>
      <c r="B27" s="5">
        <f>AVERAGE(B3:B25)</f>
        <v>0.23361067826086976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D7"/>
  <sheetViews>
    <sheetView zoomScale="150" zoomScaleNormal="150" workbookViewId="0">
      <selection activeCell="D9" sqref="D9"/>
    </sheetView>
  </sheetViews>
  <sheetFormatPr defaultRowHeight="12.75"/>
  <cols>
    <col min="3" max="3" width="11.140625" bestFit="1" customWidth="1"/>
    <col min="4" max="4" width="10.42578125" bestFit="1" customWidth="1"/>
  </cols>
  <sheetData>
    <row r="1" spans="1:4">
      <c r="A1">
        <v>3.12</v>
      </c>
      <c r="C1" t="s">
        <v>70</v>
      </c>
      <c r="D1" s="11">
        <v>40179</v>
      </c>
    </row>
    <row r="2" spans="1:4">
      <c r="C2" t="s">
        <v>71</v>
      </c>
      <c r="D2" s="11">
        <v>41851</v>
      </c>
    </row>
    <row r="3" spans="1:4">
      <c r="C3" t="s">
        <v>72</v>
      </c>
      <c r="D3" s="18">
        <v>0.04</v>
      </c>
    </row>
    <row r="4" spans="1:4">
      <c r="C4" t="s">
        <v>73</v>
      </c>
      <c r="D4">
        <v>2</v>
      </c>
    </row>
    <row r="5" spans="1:4">
      <c r="C5" t="s">
        <v>74</v>
      </c>
      <c r="D5">
        <v>100</v>
      </c>
    </row>
    <row r="7" spans="1:4">
      <c r="C7" t="s">
        <v>75</v>
      </c>
      <c r="D7">
        <f>PRICE(D1,D2,D3,5%,D5,D4)</f>
        <v>95.947637175471442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G19"/>
  <sheetViews>
    <sheetView tabSelected="1" zoomScale="130" zoomScaleNormal="130" workbookViewId="0">
      <pane ySplit="2" topLeftCell="A3" activePane="bottomLeft" state="frozen"/>
      <selection pane="bottomLeft" activeCell="I21" sqref="I21"/>
    </sheetView>
  </sheetViews>
  <sheetFormatPr defaultRowHeight="12.75"/>
  <cols>
    <col min="2" max="2" width="11.42578125" bestFit="1" customWidth="1"/>
  </cols>
  <sheetData>
    <row r="1" spans="1:7" s="1" customFormat="1" ht="18.75">
      <c r="A1" s="9" t="s">
        <v>19</v>
      </c>
      <c r="B1" s="2"/>
      <c r="C1" s="2"/>
      <c r="D1" s="2"/>
      <c r="E1" s="2"/>
      <c r="F1" s="2"/>
      <c r="G1" s="2"/>
    </row>
    <row r="2" spans="1:7" s="1" customFormat="1" ht="18.75">
      <c r="A2" s="2" t="s">
        <v>0</v>
      </c>
      <c r="B2" s="2" t="s">
        <v>1</v>
      </c>
      <c r="C2" s="2" t="s">
        <v>2</v>
      </c>
      <c r="D2" s="2" t="s">
        <v>3</v>
      </c>
      <c r="E2" s="2" t="s">
        <v>12</v>
      </c>
      <c r="F2" s="2" t="s">
        <v>4</v>
      </c>
      <c r="G2" s="2" t="s">
        <v>5</v>
      </c>
    </row>
    <row r="3" spans="1:7" ht="18.75">
      <c r="A3" s="3">
        <v>3483</v>
      </c>
      <c r="B3" s="4" t="s">
        <v>6</v>
      </c>
      <c r="C3" s="3">
        <v>1</v>
      </c>
      <c r="D3" s="4" t="s">
        <v>9</v>
      </c>
      <c r="E3" s="3">
        <v>24</v>
      </c>
      <c r="F3" s="3">
        <v>27</v>
      </c>
      <c r="G3" s="3">
        <v>28</v>
      </c>
    </row>
    <row r="4" spans="1:7" ht="18.75">
      <c r="A4" s="3">
        <v>3475</v>
      </c>
      <c r="B4" s="4" t="s">
        <v>6</v>
      </c>
      <c r="C4" s="3">
        <v>1</v>
      </c>
      <c r="D4" s="4" t="s">
        <v>9</v>
      </c>
      <c r="E4" s="3">
        <v>25</v>
      </c>
      <c r="F4" s="3">
        <v>22</v>
      </c>
      <c r="G4" s="3">
        <v>20</v>
      </c>
    </row>
    <row r="5" spans="1:7" ht="18.75">
      <c r="A5" s="3">
        <v>3330</v>
      </c>
      <c r="B5" s="4" t="s">
        <v>7</v>
      </c>
      <c r="C5" s="3">
        <v>2</v>
      </c>
      <c r="D5" s="4" t="s">
        <v>11</v>
      </c>
      <c r="E5" s="3">
        <v>22</v>
      </c>
      <c r="F5" s="3">
        <v>23</v>
      </c>
      <c r="G5" s="3">
        <v>21</v>
      </c>
    </row>
    <row r="6" spans="1:7" ht="18.75">
      <c r="A6" s="3">
        <v>3423</v>
      </c>
      <c r="B6" s="4" t="s">
        <v>6</v>
      </c>
      <c r="C6" s="3">
        <v>1</v>
      </c>
      <c r="D6" s="4" t="s">
        <v>9</v>
      </c>
      <c r="E6" s="3">
        <v>18</v>
      </c>
      <c r="F6" s="3">
        <v>19</v>
      </c>
      <c r="G6" s="3">
        <v>22</v>
      </c>
    </row>
    <row r="7" spans="1:7" ht="18.75">
      <c r="A7" s="3">
        <v>3387</v>
      </c>
      <c r="B7" s="4" t="s">
        <v>7</v>
      </c>
      <c r="C7" s="3">
        <v>2</v>
      </c>
      <c r="D7" s="4" t="s">
        <v>10</v>
      </c>
      <c r="E7" s="3">
        <v>29</v>
      </c>
      <c r="F7" s="3">
        <v>30</v>
      </c>
      <c r="G7" s="3">
        <v>23</v>
      </c>
    </row>
    <row r="8" spans="1:7" ht="18.75">
      <c r="A8" s="3">
        <v>3265</v>
      </c>
      <c r="B8" s="4" t="s">
        <v>7</v>
      </c>
      <c r="C8" s="3">
        <v>3</v>
      </c>
      <c r="D8" s="4" t="s">
        <v>11</v>
      </c>
      <c r="E8" s="3">
        <v>27</v>
      </c>
      <c r="F8" s="3">
        <v>21</v>
      </c>
      <c r="G8" s="3">
        <v>25</v>
      </c>
    </row>
    <row r="9" spans="1:7" ht="18.75">
      <c r="A9" s="3">
        <v>3412</v>
      </c>
      <c r="B9" s="4" t="s">
        <v>6</v>
      </c>
      <c r="C9" s="3">
        <v>1</v>
      </c>
      <c r="D9" s="4" t="s">
        <v>9</v>
      </c>
      <c r="E9" s="3">
        <v>22</v>
      </c>
      <c r="F9" s="3">
        <v>28</v>
      </c>
      <c r="G9" s="3">
        <v>22</v>
      </c>
    </row>
    <row r="10" spans="1:7" ht="18.75">
      <c r="A10" s="3">
        <v>3374</v>
      </c>
      <c r="B10" s="4" t="s">
        <v>6</v>
      </c>
      <c r="C10" s="3">
        <v>2</v>
      </c>
      <c r="D10" s="4" t="s">
        <v>9</v>
      </c>
      <c r="E10" s="3">
        <v>23</v>
      </c>
      <c r="F10" s="3">
        <v>25</v>
      </c>
      <c r="G10" s="3">
        <v>19</v>
      </c>
    </row>
    <row r="11" spans="1:7" ht="18.75">
      <c r="A11" s="3">
        <v>3299</v>
      </c>
      <c r="B11" s="4" t="s">
        <v>6</v>
      </c>
      <c r="C11" s="3">
        <v>3</v>
      </c>
      <c r="D11" s="4" t="s">
        <v>11</v>
      </c>
      <c r="E11" s="3">
        <v>25</v>
      </c>
      <c r="F11" s="3">
        <v>23</v>
      </c>
      <c r="G11" s="3">
        <v>27</v>
      </c>
    </row>
    <row r="12" spans="1:7" ht="18.75">
      <c r="A12" s="3">
        <v>3310</v>
      </c>
      <c r="B12" s="4" t="s">
        <v>7</v>
      </c>
      <c r="C12" s="3">
        <v>2</v>
      </c>
      <c r="D12" s="4" t="s">
        <v>11</v>
      </c>
      <c r="E12" s="3">
        <v>26</v>
      </c>
      <c r="F12" s="3">
        <v>21</v>
      </c>
      <c r="G12" s="3">
        <v>18</v>
      </c>
    </row>
    <row r="13" spans="1:7" ht="18.75">
      <c r="A13" s="3">
        <v>3342</v>
      </c>
      <c r="B13" s="4" t="s">
        <v>6</v>
      </c>
      <c r="C13" s="3">
        <v>2</v>
      </c>
      <c r="D13" s="4" t="s">
        <v>10</v>
      </c>
      <c r="E13" s="3">
        <v>19</v>
      </c>
      <c r="F13" s="3">
        <v>20</v>
      </c>
      <c r="G13" s="3">
        <v>28</v>
      </c>
    </row>
    <row r="14" spans="1:7" ht="18.75">
      <c r="A14" s="3">
        <v>3498</v>
      </c>
      <c r="B14" s="4" t="s">
        <v>8</v>
      </c>
      <c r="C14" s="3">
        <v>1</v>
      </c>
      <c r="D14" s="4" t="s">
        <v>10</v>
      </c>
      <c r="E14" s="3">
        <v>21</v>
      </c>
      <c r="F14" s="3">
        <v>18</v>
      </c>
      <c r="G14" s="3">
        <v>26</v>
      </c>
    </row>
    <row r="15" spans="1:7" ht="18.75">
      <c r="A15" s="3">
        <v>3429</v>
      </c>
      <c r="B15" s="4" t="s">
        <v>7</v>
      </c>
      <c r="C15" s="3">
        <v>1</v>
      </c>
      <c r="D15" s="4" t="s">
        <v>9</v>
      </c>
      <c r="E15" s="3">
        <v>29</v>
      </c>
      <c r="F15" s="3">
        <v>26</v>
      </c>
      <c r="G15" s="3">
        <v>21</v>
      </c>
    </row>
    <row r="16" spans="1:7" ht="18.75">
      <c r="A16" s="3">
        <v>3339</v>
      </c>
      <c r="B16" s="4" t="s">
        <v>6</v>
      </c>
      <c r="C16" s="3">
        <v>2</v>
      </c>
      <c r="D16" s="4" t="s">
        <v>11</v>
      </c>
      <c r="E16" s="3">
        <v>28</v>
      </c>
      <c r="F16" s="3">
        <v>25</v>
      </c>
      <c r="G16" s="3">
        <v>25</v>
      </c>
    </row>
    <row r="17" spans="1:7" ht="18.75">
      <c r="A17" s="3">
        <v>3402</v>
      </c>
      <c r="B17" s="4" t="s">
        <v>7</v>
      </c>
      <c r="C17" s="3">
        <v>1</v>
      </c>
      <c r="D17" s="4" t="s">
        <v>9</v>
      </c>
      <c r="E17" s="3">
        <v>25</v>
      </c>
      <c r="F17" s="3">
        <v>28</v>
      </c>
      <c r="G17" s="3">
        <v>24</v>
      </c>
    </row>
    <row r="18" spans="1:7" ht="18.75">
      <c r="A18" s="3">
        <v>3388</v>
      </c>
      <c r="B18" s="4" t="s">
        <v>7</v>
      </c>
      <c r="C18" s="3">
        <v>2</v>
      </c>
      <c r="D18" s="4" t="s">
        <v>11</v>
      </c>
      <c r="E18" s="3">
        <v>23</v>
      </c>
      <c r="F18" s="3">
        <v>21</v>
      </c>
      <c r="G18" s="3">
        <v>22</v>
      </c>
    </row>
    <row r="19" spans="1:7" ht="18.75">
      <c r="A19" s="3">
        <v>3350</v>
      </c>
      <c r="B19" s="4" t="s">
        <v>6</v>
      </c>
      <c r="C19" s="3">
        <v>2</v>
      </c>
      <c r="D19" s="4" t="s">
        <v>10</v>
      </c>
      <c r="E19" s="3">
        <v>30</v>
      </c>
      <c r="F19" s="3">
        <v>29</v>
      </c>
      <c r="G19" s="3">
        <v>30</v>
      </c>
    </row>
  </sheetData>
  <phoneticPr fontId="1" type="noConversion"/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/>
  </sheetViews>
  <sheetFormatPr defaultRowHeight="12.75"/>
  <cols>
    <col min="1" max="1" width="6" bestFit="1" customWidth="1"/>
    <col min="2" max="2" width="6.5703125" bestFit="1" customWidth="1"/>
    <col min="3" max="6" width="12" bestFit="1" customWidth="1"/>
  </cols>
  <sheetData>
    <row r="1" spans="1:6">
      <c r="A1" t="s">
        <v>64</v>
      </c>
      <c r="B1" t="s">
        <v>65</v>
      </c>
      <c r="C1" t="s">
        <v>66</v>
      </c>
      <c r="D1" t="s">
        <v>67</v>
      </c>
      <c r="E1" t="s">
        <v>68</v>
      </c>
      <c r="F1" t="s">
        <v>69</v>
      </c>
    </row>
    <row r="2" spans="1:6">
      <c r="A2">
        <v>0.223</v>
      </c>
      <c r="B2">
        <v>0.72699999999999998</v>
      </c>
      <c r="C2">
        <v>0.77224623100000001</v>
      </c>
      <c r="D2">
        <v>0.94021763000000003</v>
      </c>
      <c r="E2">
        <v>1.272870546</v>
      </c>
      <c r="F2">
        <v>1.4923995779999999</v>
      </c>
    </row>
    <row r="3" spans="1:6">
      <c r="A3">
        <v>0.218</v>
      </c>
      <c r="B3">
        <v>0.92200000000000004</v>
      </c>
      <c r="C3">
        <v>1.0218729010000001</v>
      </c>
      <c r="D3">
        <v>1.3880953540000001</v>
      </c>
      <c r="E3">
        <v>1.83515234</v>
      </c>
      <c r="F3">
        <v>1.507344421</v>
      </c>
    </row>
    <row r="4" spans="1:6">
      <c r="A4">
        <v>0.24199999999999999</v>
      </c>
      <c r="B4">
        <v>0.28699999999999998</v>
      </c>
      <c r="C4">
        <v>0.31854757700000003</v>
      </c>
      <c r="D4">
        <v>0.48531555900000001</v>
      </c>
      <c r="E4">
        <v>0.427333515</v>
      </c>
      <c r="F4">
        <v>1.376118204</v>
      </c>
    </row>
    <row r="5" spans="1:6">
      <c r="A5">
        <v>0.23400000000000001</v>
      </c>
      <c r="B5">
        <v>0.34699999999999998</v>
      </c>
      <c r="C5">
        <v>0.90913920599999998</v>
      </c>
      <c r="D5">
        <v>1.0291391590000001</v>
      </c>
      <c r="E5">
        <v>1.4524871159999999</v>
      </c>
      <c r="F5">
        <v>1.513402865</v>
      </c>
    </row>
    <row r="6" spans="1:6">
      <c r="A6">
        <v>0.254</v>
      </c>
      <c r="B6">
        <v>0.38100000000000001</v>
      </c>
      <c r="C6">
        <v>0.34238379099999999</v>
      </c>
      <c r="D6">
        <v>1.257859117</v>
      </c>
      <c r="E6">
        <v>0.62792890899999998</v>
      </c>
      <c r="F6">
        <v>2.032497631</v>
      </c>
    </row>
    <row r="7" spans="1:6">
      <c r="A7">
        <v>0.215</v>
      </c>
      <c r="B7">
        <v>-0.47399999999999998</v>
      </c>
      <c r="C7">
        <v>1.133311723</v>
      </c>
      <c r="D7">
        <v>0.13708684099999999</v>
      </c>
      <c r="E7">
        <v>1.3316474309999999</v>
      </c>
      <c r="F7">
        <v>0.43271454300000001</v>
      </c>
    </row>
    <row r="8" spans="1:6">
      <c r="A8">
        <v>0.223</v>
      </c>
      <c r="B8">
        <v>0.215</v>
      </c>
      <c r="C8">
        <v>1.0815546819999999</v>
      </c>
      <c r="D8">
        <v>0.72999641900000001</v>
      </c>
      <c r="E8">
        <v>1.2575067280000001</v>
      </c>
      <c r="F8">
        <v>0.88179223399999995</v>
      </c>
    </row>
    <row r="9" spans="1:6">
      <c r="A9">
        <v>0.22600000000000001</v>
      </c>
      <c r="B9">
        <v>0.68</v>
      </c>
      <c r="C9">
        <v>0.86949041699999996</v>
      </c>
      <c r="D9">
        <v>1.6031171390000001</v>
      </c>
      <c r="E9">
        <v>1.712647517</v>
      </c>
      <c r="F9">
        <v>1.7890521420000001</v>
      </c>
    </row>
    <row r="10" spans="1:6">
      <c r="A10">
        <v>0.215</v>
      </c>
      <c r="B10">
        <v>0.36499999999999999</v>
      </c>
      <c r="C10">
        <v>1.1942177780000001</v>
      </c>
      <c r="D10">
        <v>1.0573859969999999</v>
      </c>
      <c r="E10">
        <v>1.857198584</v>
      </c>
      <c r="F10">
        <v>1.78602123</v>
      </c>
    </row>
    <row r="11" spans="1:6">
      <c r="A11">
        <v>0.186</v>
      </c>
      <c r="B11">
        <v>0.312</v>
      </c>
      <c r="C11">
        <v>1.0551914650000001</v>
      </c>
      <c r="D11">
        <v>0.34108555099999999</v>
      </c>
      <c r="E11">
        <v>1.4167745060000001</v>
      </c>
      <c r="F11">
        <v>1.114477674</v>
      </c>
    </row>
    <row r="12" spans="1:6">
      <c r="A12">
        <v>0.183</v>
      </c>
      <c r="B12">
        <v>0.47199999999999998</v>
      </c>
      <c r="C12">
        <v>0.52144635299999997</v>
      </c>
      <c r="D12">
        <v>1.3374395619999999</v>
      </c>
      <c r="E12">
        <v>0.84010323200000003</v>
      </c>
      <c r="F12">
        <v>1.3852878559999999</v>
      </c>
    </row>
    <row r="13" spans="1:6">
      <c r="A13">
        <v>0.191</v>
      </c>
      <c r="B13">
        <v>0.59799999999999998</v>
      </c>
      <c r="C13">
        <v>0.327672564</v>
      </c>
      <c r="D13">
        <v>1.1113777439999999</v>
      </c>
      <c r="E13">
        <v>1.1775971919999999</v>
      </c>
      <c r="F13">
        <v>1.923041142</v>
      </c>
    </row>
    <row r="14" spans="1:6">
      <c r="A14">
        <v>0.214</v>
      </c>
      <c r="B14">
        <v>0.63600000000000001</v>
      </c>
      <c r="C14">
        <v>0.880979858</v>
      </c>
      <c r="D14">
        <v>0.95919708800000003</v>
      </c>
      <c r="E14">
        <v>1.852137819</v>
      </c>
      <c r="F14">
        <v>1.598363237</v>
      </c>
    </row>
    <row r="15" spans="1:6">
      <c r="A15">
        <v>0.20599999999999999</v>
      </c>
      <c r="B15">
        <v>0.67</v>
      </c>
      <c r="C15">
        <v>0.52087608500000004</v>
      </c>
      <c r="D15">
        <v>0.74683450200000001</v>
      </c>
      <c r="E15">
        <v>0.70361986899999995</v>
      </c>
      <c r="F15">
        <v>1.2055032779999999</v>
      </c>
    </row>
    <row r="16" spans="1:6">
      <c r="A16">
        <v>0.27900000000000003</v>
      </c>
      <c r="B16">
        <v>0.72299999999999998</v>
      </c>
      <c r="C16">
        <v>1.166436435</v>
      </c>
      <c r="D16">
        <v>1.526389395</v>
      </c>
      <c r="E16">
        <v>1.5637886110000001</v>
      </c>
      <c r="F16">
        <v>2.166192535</v>
      </c>
    </row>
    <row r="17" spans="1:6">
      <c r="A17">
        <v>0.251</v>
      </c>
      <c r="B17">
        <v>0.28899999999999998</v>
      </c>
      <c r="C17">
        <v>0.44146140099999998</v>
      </c>
      <c r="D17">
        <v>0.33810008600000002</v>
      </c>
      <c r="E17">
        <v>1.0422410719999999</v>
      </c>
      <c r="F17">
        <v>1.2269827200000001</v>
      </c>
    </row>
    <row r="18" spans="1:6">
      <c r="A18">
        <v>0.20200000000000001</v>
      </c>
      <c r="B18">
        <v>0.53100000000000003</v>
      </c>
      <c r="C18">
        <v>0.93804878300000005</v>
      </c>
      <c r="D18">
        <v>0.563450636</v>
      </c>
      <c r="E18">
        <v>1.3407695420000001</v>
      </c>
      <c r="F18">
        <v>0.80543231400000004</v>
      </c>
    </row>
    <row r="19" spans="1:6">
      <c r="A19">
        <v>0.218</v>
      </c>
      <c r="B19">
        <v>0.42799999999999999</v>
      </c>
      <c r="C19">
        <v>0.59083491099999996</v>
      </c>
      <c r="D19">
        <v>0.88460628299999999</v>
      </c>
      <c r="E19">
        <v>1.5703909739999999</v>
      </c>
      <c r="F19">
        <v>1.191365574</v>
      </c>
    </row>
    <row r="20" spans="1:6">
      <c r="A20">
        <v>0.248</v>
      </c>
      <c r="B20">
        <v>0.63100000000000001</v>
      </c>
      <c r="C20">
        <v>0.432630562</v>
      </c>
      <c r="D20">
        <v>1.3613959250000001</v>
      </c>
      <c r="E20">
        <v>0.69199322500000005</v>
      </c>
      <c r="F20">
        <v>2.0894930270000001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Datalist</vt:lpstr>
      <vt:lpstr>Sheet1</vt:lpstr>
      <vt:lpstr>Sheet5</vt:lpstr>
      <vt:lpstr>Sheet6</vt:lpstr>
      <vt:lpstr>First</vt:lpstr>
      <vt:lpstr>Sheet2</vt:lpstr>
      <vt:lpstr>Chart1</vt:lpstr>
      <vt:lpstr>Sheet1!Print_Area</vt:lpstr>
      <vt:lpstr>Sheet2!tab</vt:lpstr>
    </vt:vector>
  </TitlesOfParts>
  <Company>ITC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brutti</dc:creator>
  <cp:lastModifiedBy>Paolo Coletti</cp:lastModifiedBy>
  <cp:lastPrinted>2009-08-20T14:26:20Z</cp:lastPrinted>
  <dcterms:created xsi:type="dcterms:W3CDTF">2007-04-13T12:49:13Z</dcterms:created>
  <dcterms:modified xsi:type="dcterms:W3CDTF">2009-08-20T14:37:54Z</dcterms:modified>
</cp:coreProperties>
</file>